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Racunovodstvo_1\Desktop\završni 2024\"/>
    </mc:Choice>
  </mc:AlternateContent>
  <xr:revisionPtr revIDLastSave="0" documentId="13_ncr:1_{9F8D6C07-1B90-4588-950F-4E2F183EB51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E303" i="9" s="1"/>
  <c r="B303" i="9" s="1"/>
  <c r="F303" i="9"/>
  <c r="H302" i="9"/>
  <c r="E302" i="9" s="1"/>
  <c r="B302" i="9" s="1"/>
  <c r="G302" i="9"/>
  <c r="F302" i="9"/>
  <c r="H301" i="9"/>
  <c r="G301" i="9"/>
  <c r="E301" i="9" s="1"/>
  <c r="B301" i="9" s="1"/>
  <c r="F301" i="9"/>
  <c r="H300" i="9"/>
  <c r="G300" i="9"/>
  <c r="F300" i="9"/>
  <c r="H299" i="9"/>
  <c r="G299" i="9"/>
  <c r="F299" i="9"/>
  <c r="E299" i="9"/>
  <c r="B299" i="9" s="1"/>
  <c r="H298" i="9"/>
  <c r="G298" i="9"/>
  <c r="E298" i="9" s="1"/>
  <c r="B298" i="9" s="1"/>
  <c r="F298" i="9"/>
  <c r="H297" i="9"/>
  <c r="G297" i="9"/>
  <c r="F297" i="9"/>
  <c r="E297" i="9"/>
  <c r="B297" i="9"/>
  <c r="H296" i="9"/>
  <c r="G296" i="9"/>
  <c r="F296" i="9"/>
  <c r="H295" i="9"/>
  <c r="G295" i="9"/>
  <c r="E295" i="9" s="1"/>
  <c r="B295" i="9" s="1"/>
  <c r="F295" i="9"/>
  <c r="H294" i="9"/>
  <c r="G294" i="9"/>
  <c r="F294" i="9"/>
  <c r="H293" i="9"/>
  <c r="G293" i="9"/>
  <c r="F293" i="9"/>
  <c r="H292" i="9"/>
  <c r="G292" i="9"/>
  <c r="F292" i="9"/>
  <c r="E292" i="9"/>
  <c r="B292" i="9" s="1"/>
  <c r="F291" i="9"/>
  <c r="F290" i="9"/>
  <c r="H289" i="9"/>
  <c r="G289" i="9"/>
  <c r="E289" i="9" s="1"/>
  <c r="B289" i="9" s="1"/>
  <c r="F289" i="9"/>
  <c r="H288" i="9"/>
  <c r="G288" i="9"/>
  <c r="F288" i="9"/>
  <c r="E288" i="9"/>
  <c r="B288" i="9" s="1"/>
  <c r="H287" i="9"/>
  <c r="G287" i="9"/>
  <c r="F287" i="9"/>
  <c r="H286" i="9"/>
  <c r="G286" i="9"/>
  <c r="F286" i="9"/>
  <c r="F285" i="9"/>
  <c r="H284" i="9"/>
  <c r="G284" i="9"/>
  <c r="F284" i="9"/>
  <c r="H283" i="9"/>
  <c r="G283" i="9"/>
  <c r="E283" i="9" s="1"/>
  <c r="B283" i="9" s="1"/>
  <c r="F283" i="9"/>
  <c r="H282" i="9"/>
  <c r="G282" i="9"/>
  <c r="F282" i="9"/>
  <c r="F281" i="9"/>
  <c r="F280" i="9"/>
  <c r="F279" i="9"/>
  <c r="F278" i="9"/>
  <c r="F276" i="9"/>
  <c r="L275" i="9"/>
  <c r="F275" i="9" s="1"/>
  <c r="H275" i="9"/>
  <c r="F274" i="9"/>
  <c r="I273" i="9"/>
  <c r="E273" i="9" s="1"/>
  <c r="B273" i="9" s="1"/>
  <c r="H273" i="9"/>
  <c r="F273" i="9"/>
  <c r="E272" i="9"/>
  <c r="M271" i="9"/>
  <c r="L271" i="9"/>
  <c r="F271" i="9" s="1"/>
  <c r="B271" i="9" s="1"/>
  <c r="E271" i="9"/>
  <c r="M270" i="9"/>
  <c r="L270" i="9"/>
  <c r="F270" i="9" s="1"/>
  <c r="B270" i="9" s="1"/>
  <c r="E270" i="9"/>
  <c r="M269" i="9"/>
  <c r="L269" i="9"/>
  <c r="F269" i="9" s="1"/>
  <c r="E269" i="9"/>
  <c r="B269" i="9" s="1"/>
  <c r="M268" i="9"/>
  <c r="L268" i="9"/>
  <c r="F268" i="9" s="1"/>
  <c r="E268" i="9"/>
  <c r="M267" i="9"/>
  <c r="L267" i="9"/>
  <c r="F267" i="9" s="1"/>
  <c r="E267" i="9"/>
  <c r="B267" i="9" s="1"/>
  <c r="M266" i="9"/>
  <c r="L266" i="9"/>
  <c r="F266" i="9"/>
  <c r="E266" i="9"/>
  <c r="B266" i="9" s="1"/>
  <c r="M265" i="9"/>
  <c r="L265" i="9"/>
  <c r="F265" i="9"/>
  <c r="E265" i="9"/>
  <c r="B265" i="9" s="1"/>
  <c r="M264" i="9"/>
  <c r="F264" i="9" s="1"/>
  <c r="B264" i="9" s="1"/>
  <c r="L264" i="9"/>
  <c r="E264" i="9"/>
  <c r="M263" i="9"/>
  <c r="L263" i="9"/>
  <c r="F263" i="9" s="1"/>
  <c r="B263" i="9" s="1"/>
  <c r="E263" i="9"/>
  <c r="M262" i="9"/>
  <c r="F262" i="9" s="1"/>
  <c r="B262" i="9" s="1"/>
  <c r="L262" i="9"/>
  <c r="E262" i="9"/>
  <c r="M261" i="9"/>
  <c r="L261" i="9"/>
  <c r="F261" i="9"/>
  <c r="E261" i="9"/>
  <c r="M260" i="9"/>
  <c r="L260" i="9"/>
  <c r="F260" i="9"/>
  <c r="B260" i="9" s="1"/>
  <c r="E260" i="9"/>
  <c r="M259" i="9"/>
  <c r="L259" i="9"/>
  <c r="F259" i="9" s="1"/>
  <c r="B259" i="9" s="1"/>
  <c r="E259" i="9"/>
  <c r="M258" i="9"/>
  <c r="F258" i="9" s="1"/>
  <c r="B258" i="9" s="1"/>
  <c r="L258" i="9"/>
  <c r="E258" i="9"/>
  <c r="M257" i="9"/>
  <c r="L257" i="9"/>
  <c r="F257" i="9" s="1"/>
  <c r="E257" i="9"/>
  <c r="M256" i="9"/>
  <c r="L256" i="9"/>
  <c r="F256" i="9" s="1"/>
  <c r="B256" i="9" s="1"/>
  <c r="E256" i="9"/>
  <c r="M255" i="9"/>
  <c r="L255" i="9"/>
  <c r="F255" i="9" s="1"/>
  <c r="E255" i="9"/>
  <c r="M254" i="9"/>
  <c r="L254" i="9"/>
  <c r="F254" i="9"/>
  <c r="E254" i="9"/>
  <c r="B254" i="9" s="1"/>
  <c r="M253" i="9"/>
  <c r="L253" i="9"/>
  <c r="F253" i="9"/>
  <c r="E253" i="9"/>
  <c r="B253" i="9" s="1"/>
  <c r="M252" i="9"/>
  <c r="F252" i="9" s="1"/>
  <c r="B252" i="9" s="1"/>
  <c r="L252" i="9"/>
  <c r="E252" i="9"/>
  <c r="M251" i="9"/>
  <c r="L251" i="9"/>
  <c r="F251" i="9" s="1"/>
  <c r="B251" i="9" s="1"/>
  <c r="E251" i="9"/>
  <c r="M250" i="9"/>
  <c r="F250" i="9" s="1"/>
  <c r="B250" i="9" s="1"/>
  <c r="L250" i="9"/>
  <c r="E250" i="9"/>
  <c r="M249" i="9"/>
  <c r="L249" i="9"/>
  <c r="F249" i="9"/>
  <c r="E249" i="9"/>
  <c r="M248" i="9"/>
  <c r="L248" i="9"/>
  <c r="F248" i="9"/>
  <c r="B248" i="9" s="1"/>
  <c r="E248" i="9"/>
  <c r="M247" i="9"/>
  <c r="L247" i="9"/>
  <c r="F247" i="9" s="1"/>
  <c r="B247" i="9" s="1"/>
  <c r="E247" i="9"/>
  <c r="M246" i="9"/>
  <c r="F246" i="9" s="1"/>
  <c r="B246" i="9" s="1"/>
  <c r="L246" i="9"/>
  <c r="E246" i="9"/>
  <c r="M245" i="9"/>
  <c r="L245" i="9"/>
  <c r="F245" i="9" s="1"/>
  <c r="E245" i="9"/>
  <c r="B245" i="9" s="1"/>
  <c r="M244" i="9"/>
  <c r="L244" i="9"/>
  <c r="F244" i="9" s="1"/>
  <c r="B244" i="9" s="1"/>
  <c r="E244" i="9"/>
  <c r="M243" i="9"/>
  <c r="L243" i="9"/>
  <c r="F243" i="9" s="1"/>
  <c r="E243" i="9"/>
  <c r="M242" i="9"/>
  <c r="L242" i="9"/>
  <c r="F242" i="9"/>
  <c r="E242" i="9"/>
  <c r="B242" i="9" s="1"/>
  <c r="M241" i="9"/>
  <c r="L241" i="9"/>
  <c r="F241" i="9"/>
  <c r="E241" i="9"/>
  <c r="B241" i="9" s="1"/>
  <c r="M240" i="9"/>
  <c r="F240" i="9" s="1"/>
  <c r="B240" i="9" s="1"/>
  <c r="L240" i="9"/>
  <c r="E240" i="9"/>
  <c r="M239" i="9"/>
  <c r="L239" i="9"/>
  <c r="E239" i="9"/>
  <c r="M238" i="9"/>
  <c r="F238" i="9" s="1"/>
  <c r="B238" i="9" s="1"/>
  <c r="L238" i="9"/>
  <c r="E238" i="9"/>
  <c r="M237" i="9"/>
  <c r="L237" i="9"/>
  <c r="F237" i="9"/>
  <c r="E237" i="9"/>
  <c r="M236" i="9"/>
  <c r="L236" i="9"/>
  <c r="F236" i="9"/>
  <c r="B236" i="9" s="1"/>
  <c r="E236" i="9"/>
  <c r="M235" i="9"/>
  <c r="L235" i="9"/>
  <c r="F235" i="9" s="1"/>
  <c r="E235" i="9"/>
  <c r="B235" i="9"/>
  <c r="M234" i="9"/>
  <c r="F234" i="9" s="1"/>
  <c r="B234" i="9" s="1"/>
  <c r="L234" i="9"/>
  <c r="E234" i="9"/>
  <c r="M233" i="9"/>
  <c r="L233" i="9"/>
  <c r="F233" i="9" s="1"/>
  <c r="E233" i="9"/>
  <c r="M232" i="9"/>
  <c r="L232" i="9"/>
  <c r="F232" i="9" s="1"/>
  <c r="B232" i="9" s="1"/>
  <c r="E232" i="9"/>
  <c r="M231" i="9"/>
  <c r="L231" i="9"/>
  <c r="F231" i="9" s="1"/>
  <c r="E231" i="9"/>
  <c r="B231" i="9" s="1"/>
  <c r="M230" i="9"/>
  <c r="L230" i="9"/>
  <c r="F230" i="9"/>
  <c r="E230" i="9"/>
  <c r="B230" i="9" s="1"/>
  <c r="M229" i="9"/>
  <c r="L229" i="9"/>
  <c r="F229" i="9"/>
  <c r="E229" i="9"/>
  <c r="B229" i="9" s="1"/>
  <c r="M228" i="9"/>
  <c r="F228" i="9" s="1"/>
  <c r="B228" i="9" s="1"/>
  <c r="L228" i="9"/>
  <c r="E228" i="9"/>
  <c r="M227" i="9"/>
  <c r="L227" i="9"/>
  <c r="F227" i="9" s="1"/>
  <c r="B227" i="9" s="1"/>
  <c r="E227" i="9"/>
  <c r="M226" i="9"/>
  <c r="F226" i="9" s="1"/>
  <c r="B226" i="9" s="1"/>
  <c r="L226" i="9"/>
  <c r="E226" i="9"/>
  <c r="M225" i="9"/>
  <c r="L225" i="9"/>
  <c r="F225" i="9"/>
  <c r="E225" i="9"/>
  <c r="M224" i="9"/>
  <c r="L224" i="9"/>
  <c r="F224" i="9"/>
  <c r="B224" i="9" s="1"/>
  <c r="E224" i="9"/>
  <c r="M223" i="9"/>
  <c r="L223" i="9"/>
  <c r="F223" i="9" s="1"/>
  <c r="B223" i="9" s="1"/>
  <c r="E223" i="9"/>
  <c r="M222" i="9"/>
  <c r="F222" i="9" s="1"/>
  <c r="B222" i="9" s="1"/>
  <c r="L222" i="9"/>
  <c r="E222" i="9"/>
  <c r="M221" i="9"/>
  <c r="L221" i="9"/>
  <c r="F221" i="9" s="1"/>
  <c r="E221" i="9"/>
  <c r="M220" i="9"/>
  <c r="L220" i="9"/>
  <c r="F220" i="9" s="1"/>
  <c r="B220" i="9" s="1"/>
  <c r="E220" i="9"/>
  <c r="M219" i="9"/>
  <c r="L219" i="9"/>
  <c r="F219" i="9" s="1"/>
  <c r="E219" i="9"/>
  <c r="B219" i="9" s="1"/>
  <c r="M218" i="9"/>
  <c r="L218" i="9"/>
  <c r="F218" i="9"/>
  <c r="E218" i="9"/>
  <c r="B218" i="9" s="1"/>
  <c r="M217" i="9"/>
  <c r="L217" i="9"/>
  <c r="F217" i="9" s="1"/>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G157" i="9"/>
  <c r="E157" i="9" s="1"/>
  <c r="B157" i="9" s="1"/>
  <c r="F157" i="9"/>
  <c r="H156" i="9"/>
  <c r="G156" i="9"/>
  <c r="E156" i="9" s="1"/>
  <c r="B156" i="9" s="1"/>
  <c r="F156" i="9"/>
  <c r="H155" i="9"/>
  <c r="G155" i="9"/>
  <c r="F155" i="9"/>
  <c r="B155" i="9" s="1"/>
  <c r="E155" i="9"/>
  <c r="H154" i="9"/>
  <c r="G154" i="9"/>
  <c r="F154" i="9"/>
  <c r="E154" i="9"/>
  <c r="B154" i="9"/>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s="1"/>
  <c r="H147" i="9"/>
  <c r="E147" i="9" s="1"/>
  <c r="B147" i="9" s="1"/>
  <c r="G147" i="9"/>
  <c r="F147" i="9"/>
  <c r="H146" i="9"/>
  <c r="G146" i="9"/>
  <c r="F146" i="9"/>
  <c r="H145" i="9"/>
  <c r="G145" i="9"/>
  <c r="E145" i="9" s="1"/>
  <c r="B145" i="9" s="1"/>
  <c r="F145" i="9"/>
  <c r="H144" i="9"/>
  <c r="G144" i="9"/>
  <c r="E144" i="9" s="1"/>
  <c r="B144" i="9" s="1"/>
  <c r="F144" i="9"/>
  <c r="F143" i="9"/>
  <c r="H142" i="9"/>
  <c r="G142" i="9"/>
  <c r="E142" i="9" s="1"/>
  <c r="B142" i="9" s="1"/>
  <c r="F142" i="9"/>
  <c r="H141" i="9"/>
  <c r="G141" i="9"/>
  <c r="F141" i="9"/>
  <c r="E141" i="9"/>
  <c r="B141" i="9" s="1"/>
  <c r="H140" i="9"/>
  <c r="G140" i="9"/>
  <c r="F140" i="9"/>
  <c r="E140" i="9"/>
  <c r="B140" i="9" s="1"/>
  <c r="H139" i="9"/>
  <c r="E139" i="9" s="1"/>
  <c r="B139" i="9" s="1"/>
  <c r="G139" i="9"/>
  <c r="F139" i="9"/>
  <c r="H138" i="9"/>
  <c r="G138" i="9"/>
  <c r="F138" i="9"/>
  <c r="H137" i="9"/>
  <c r="G137" i="9"/>
  <c r="E137" i="9" s="1"/>
  <c r="B137" i="9" s="1"/>
  <c r="F137" i="9"/>
  <c r="H136" i="9"/>
  <c r="G136" i="9"/>
  <c r="E136" i="9" s="1"/>
  <c r="B136" i="9" s="1"/>
  <c r="F136" i="9"/>
  <c r="H135" i="9"/>
  <c r="G135" i="9"/>
  <c r="F135" i="9"/>
  <c r="B135" i="9" s="1"/>
  <c r="E135" i="9"/>
  <c r="H134" i="9"/>
  <c r="G134" i="9"/>
  <c r="F134" i="9"/>
  <c r="E134" i="9"/>
  <c r="B134" i="9"/>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E127" i="9" s="1"/>
  <c r="B127" i="9" s="1"/>
  <c r="G127" i="9"/>
  <c r="F127" i="9"/>
  <c r="H126" i="9"/>
  <c r="G126" i="9"/>
  <c r="F126" i="9"/>
  <c r="H125" i="9"/>
  <c r="G125" i="9"/>
  <c r="E125" i="9" s="1"/>
  <c r="B125" i="9" s="1"/>
  <c r="F125" i="9"/>
  <c r="H124" i="9"/>
  <c r="G124" i="9"/>
  <c r="E124" i="9" s="1"/>
  <c r="B124" i="9" s="1"/>
  <c r="F124" i="9"/>
  <c r="H123" i="9"/>
  <c r="G123" i="9"/>
  <c r="F123" i="9"/>
  <c r="B123" i="9" s="1"/>
  <c r="E123" i="9"/>
  <c r="H122" i="9"/>
  <c r="G122" i="9"/>
  <c r="F122" i="9"/>
  <c r="E122" i="9"/>
  <c r="B122" i="9"/>
  <c r="H121" i="9"/>
  <c r="E121" i="9" s="1"/>
  <c r="B121" i="9" s="1"/>
  <c r="G121" i="9"/>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E115" i="9" s="1"/>
  <c r="B115" i="9" s="1"/>
  <c r="G115" i="9"/>
  <c r="F115" i="9"/>
  <c r="H114" i="9"/>
  <c r="G114" i="9"/>
  <c r="F114" i="9"/>
  <c r="H113" i="9"/>
  <c r="G113" i="9"/>
  <c r="E113" i="9" s="1"/>
  <c r="B113" i="9" s="1"/>
  <c r="F113" i="9"/>
  <c r="H112" i="9"/>
  <c r="G112" i="9"/>
  <c r="E112" i="9" s="1"/>
  <c r="B112" i="9" s="1"/>
  <c r="F112" i="9"/>
  <c r="H111" i="9"/>
  <c r="G111" i="9"/>
  <c r="F111" i="9"/>
  <c r="B111" i="9" s="1"/>
  <c r="E111" i="9"/>
  <c r="H110" i="9"/>
  <c r="G110" i="9"/>
  <c r="F110" i="9"/>
  <c r="E110" i="9"/>
  <c r="B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E103" i="9" s="1"/>
  <c r="B103" i="9" s="1"/>
  <c r="G103" i="9"/>
  <c r="F103" i="9"/>
  <c r="H102" i="9"/>
  <c r="G102" i="9"/>
  <c r="F102" i="9"/>
  <c r="H101" i="9"/>
  <c r="G101" i="9"/>
  <c r="E101" i="9" s="1"/>
  <c r="B101" i="9" s="1"/>
  <c r="F101" i="9"/>
  <c r="H100" i="9"/>
  <c r="G100" i="9"/>
  <c r="E100" i="9" s="1"/>
  <c r="B100" i="9" s="1"/>
  <c r="F100" i="9"/>
  <c r="H99" i="9"/>
  <c r="G99" i="9"/>
  <c r="F99" i="9"/>
  <c r="B99" i="9" s="1"/>
  <c r="E99" i="9"/>
  <c r="H98" i="9"/>
  <c r="G98" i="9"/>
  <c r="F98" i="9"/>
  <c r="E98" i="9"/>
  <c r="B98" i="9"/>
  <c r="H97" i="9"/>
  <c r="E97" i="9" s="1"/>
  <c r="B97" i="9" s="1"/>
  <c r="G97" i="9"/>
  <c r="F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E89" i="9" s="1"/>
  <c r="B89" i="9" s="1"/>
  <c r="F89" i="9"/>
  <c r="H88" i="9"/>
  <c r="G88" i="9"/>
  <c r="E88" i="9" s="1"/>
  <c r="F88" i="9"/>
  <c r="H87" i="9"/>
  <c r="G87" i="9"/>
  <c r="F87" i="9"/>
  <c r="B87" i="9" s="1"/>
  <c r="E87" i="9"/>
  <c r="H86" i="9"/>
  <c r="G86" i="9"/>
  <c r="F86" i="9"/>
  <c r="E86" i="9"/>
  <c r="B86" i="9"/>
  <c r="H85" i="9"/>
  <c r="E85" i="9" s="1"/>
  <c r="B85" i="9" s="1"/>
  <c r="G85" i="9"/>
  <c r="F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G76" i="9"/>
  <c r="E76" i="9" s="1"/>
  <c r="F76" i="9"/>
  <c r="H75" i="9"/>
  <c r="G75" i="9"/>
  <c r="F75" i="9"/>
  <c r="B75" i="9" s="1"/>
  <c r="E75" i="9"/>
  <c r="H74" i="9"/>
  <c r="G74" i="9"/>
  <c r="F74" i="9"/>
  <c r="E74" i="9"/>
  <c r="B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E67" i="9" s="1"/>
  <c r="B67" i="9" s="1"/>
  <c r="G67" i="9"/>
  <c r="F67" i="9"/>
  <c r="H66" i="9"/>
  <c r="G66" i="9"/>
  <c r="F66" i="9"/>
  <c r="H65" i="9"/>
  <c r="G65" i="9"/>
  <c r="E65" i="9" s="1"/>
  <c r="B65" i="9" s="1"/>
  <c r="F65" i="9"/>
  <c r="H64" i="9"/>
  <c r="G64" i="9"/>
  <c r="E64" i="9" s="1"/>
  <c r="F64" i="9"/>
  <c r="H63" i="9"/>
  <c r="G63" i="9"/>
  <c r="F63" i="9"/>
  <c r="B63" i="9" s="1"/>
  <c r="E63" i="9"/>
  <c r="H62" i="9"/>
  <c r="G62" i="9"/>
  <c r="F62" i="9"/>
  <c r="E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E53" i="9" s="1"/>
  <c r="B53" i="9" s="1"/>
  <c r="F53" i="9"/>
  <c r="H52" i="9"/>
  <c r="G52" i="9"/>
  <c r="E52" i="9" s="1"/>
  <c r="B52" i="9" s="1"/>
  <c r="F52" i="9"/>
  <c r="H51" i="9"/>
  <c r="G51" i="9"/>
  <c r="F51" i="9"/>
  <c r="B51" i="9" s="1"/>
  <c r="E51" i="9"/>
  <c r="H50" i="9"/>
  <c r="G50" i="9"/>
  <c r="F50" i="9"/>
  <c r="E50" i="9"/>
  <c r="B50" i="9"/>
  <c r="H49" i="9"/>
  <c r="G49" i="9"/>
  <c r="E49" i="9" s="1"/>
  <c r="B49" i="9" s="1"/>
  <c r="F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E41" i="9" s="1"/>
  <c r="B41" i="9" s="1"/>
  <c r="F41" i="9"/>
  <c r="H40" i="9"/>
  <c r="G40" i="9"/>
  <c r="E40" i="9" s="1"/>
  <c r="F40" i="9"/>
  <c r="H39" i="9"/>
  <c r="G39" i="9"/>
  <c r="F39" i="9"/>
  <c r="B39" i="9" s="1"/>
  <c r="E39" i="9"/>
  <c r="H38" i="9"/>
  <c r="G38" i="9"/>
  <c r="F38" i="9"/>
  <c r="E38" i="9"/>
  <c r="B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F30" i="9"/>
  <c r="H29" i="9"/>
  <c r="G29" i="9"/>
  <c r="E29" i="9" s="1"/>
  <c r="B29" i="9" s="1"/>
  <c r="F29" i="9"/>
  <c r="H28" i="9"/>
  <c r="G28" i="9"/>
  <c r="E28" i="9" s="1"/>
  <c r="F28" i="9"/>
  <c r="H27" i="9"/>
  <c r="G27" i="9"/>
  <c r="F27" i="9"/>
  <c r="H26" i="9"/>
  <c r="G26" i="9"/>
  <c r="F26" i="9"/>
  <c r="E26" i="9"/>
  <c r="B26" i="9"/>
  <c r="H25" i="9"/>
  <c r="G25" i="9"/>
  <c r="E25" i="9" s="1"/>
  <c r="B25" i="9" s="1"/>
  <c r="F25" i="9"/>
  <c r="H24" i="9"/>
  <c r="G24" i="9"/>
  <c r="E24" i="9" s="1"/>
  <c r="B24" i="9" s="1"/>
  <c r="F24" i="9"/>
  <c r="H23" i="9"/>
  <c r="G23" i="9"/>
  <c r="F23" i="9"/>
  <c r="H22" i="9"/>
  <c r="G22" i="9"/>
  <c r="E22" i="9" s="1"/>
  <c r="B22" i="9" s="1"/>
  <c r="F22" i="9"/>
  <c r="F21" i="9"/>
  <c r="F4" i="9"/>
  <c r="O3" i="9"/>
  <c r="G275" i="9" s="1"/>
  <c r="I3" i="9"/>
  <c r="H3" i="9"/>
  <c r="G3" i="9"/>
  <c r="D101" i="8"/>
  <c r="C1576" i="1" s="1"/>
  <c r="H1576" i="1" s="1"/>
  <c r="D95" i="8"/>
  <c r="D90" i="8"/>
  <c r="D85" i="8"/>
  <c r="D80" i="8"/>
  <c r="D75" i="8"/>
  <c r="D70" i="8"/>
  <c r="D65" i="8"/>
  <c r="D60" i="8"/>
  <c r="D55" i="8"/>
  <c r="C1530" i="1" s="1"/>
  <c r="H1530" i="1" s="1"/>
  <c r="D50" i="8"/>
  <c r="D44" i="8"/>
  <c r="D36" i="8"/>
  <c r="C1511" i="1" s="1"/>
  <c r="H1511" i="1" s="1"/>
  <c r="D26" i="8"/>
  <c r="D18" i="8"/>
  <c r="D8" i="8"/>
  <c r="D6" i="8" s="1"/>
  <c r="C1481" i="1" s="1"/>
  <c r="H1481" i="1" s="1"/>
  <c r="E44" i="7"/>
  <c r="D44" i="7"/>
  <c r="E39" i="7"/>
  <c r="E38" i="7" s="1"/>
  <c r="D39" i="7"/>
  <c r="E30" i="7"/>
  <c r="D30" i="7"/>
  <c r="E23" i="7"/>
  <c r="E22" i="7" s="1"/>
  <c r="D23" i="7"/>
  <c r="D22" i="7" s="1"/>
  <c r="C1453" i="1" s="1"/>
  <c r="E14" i="7"/>
  <c r="D14" i="7"/>
  <c r="C1445" i="1" s="1"/>
  <c r="J1445" i="1" s="1"/>
  <c r="E7" i="7"/>
  <c r="E6" i="7" s="1"/>
  <c r="D7" i="7"/>
  <c r="D6" i="7" s="1"/>
  <c r="F140" i="6"/>
  <c r="F139" i="6"/>
  <c r="F138" i="6"/>
  <c r="F137" i="6"/>
  <c r="F136" i="6"/>
  <c r="F135" i="6"/>
  <c r="F134" i="6"/>
  <c r="F133" i="6"/>
  <c r="F132" i="6"/>
  <c r="F131" i="6"/>
  <c r="E130" i="6"/>
  <c r="E129" i="6" s="1"/>
  <c r="D1423" i="1" s="1"/>
  <c r="D130" i="6"/>
  <c r="F130" i="6" s="1"/>
  <c r="F128" i="6"/>
  <c r="F127" i="6"/>
  <c r="F126" i="6"/>
  <c r="F125" i="6"/>
  <c r="F124" i="6"/>
  <c r="F123" i="6"/>
  <c r="E122" i="6"/>
  <c r="D122" i="6"/>
  <c r="F122" i="6" s="1"/>
  <c r="F121" i="6"/>
  <c r="F120" i="6"/>
  <c r="F119" i="6"/>
  <c r="E118" i="6"/>
  <c r="D118" i="6"/>
  <c r="F118" i="6" s="1"/>
  <c r="F117" i="6"/>
  <c r="F116" i="6"/>
  <c r="E115" i="6"/>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D246" i="5"/>
  <c r="F244" i="5"/>
  <c r="F243" i="5"/>
  <c r="E242" i="5"/>
  <c r="D242" i="5"/>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D207" i="5"/>
  <c r="D206" i="5" s="1"/>
  <c r="F205" i="5"/>
  <c r="F204" i="5"/>
  <c r="F203" i="5"/>
  <c r="F202" i="5"/>
  <c r="F201" i="5"/>
  <c r="F200" i="5"/>
  <c r="F199" i="5"/>
  <c r="E198" i="5"/>
  <c r="D198" i="5"/>
  <c r="F198" i="5" s="1"/>
  <c r="F197" i="5"/>
  <c r="F196" i="5"/>
  <c r="F195" i="5"/>
  <c r="F194" i="5"/>
  <c r="F193" i="5"/>
  <c r="F192" i="5"/>
  <c r="E191" i="5"/>
  <c r="E190" i="5" s="1"/>
  <c r="D191" i="5"/>
  <c r="F191" i="5" s="1"/>
  <c r="D190" i="5"/>
  <c r="G310" i="9" s="1"/>
  <c r="F189" i="5"/>
  <c r="F188" i="5"/>
  <c r="F187" i="5"/>
  <c r="F186" i="5"/>
  <c r="F185" i="5"/>
  <c r="F184" i="5"/>
  <c r="F183" i="5"/>
  <c r="F182" i="5"/>
  <c r="F181" i="5"/>
  <c r="E180" i="5"/>
  <c r="E177" i="5"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D146" i="5"/>
  <c r="F145" i="5"/>
  <c r="F144" i="5"/>
  <c r="F143" i="5"/>
  <c r="E142" i="5"/>
  <c r="D1120" i="1" s="1"/>
  <c r="D142" i="5"/>
  <c r="F142" i="5" s="1"/>
  <c r="F141" i="5"/>
  <c r="F140" i="5"/>
  <c r="F139" i="5"/>
  <c r="F138" i="5"/>
  <c r="F137" i="5"/>
  <c r="F136" i="5"/>
  <c r="E135" i="5"/>
  <c r="D135" i="5"/>
  <c r="F135"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F86" i="5"/>
  <c r="F85" i="5"/>
  <c r="F84" i="5"/>
  <c r="F83" i="5"/>
  <c r="F82" i="5"/>
  <c r="F81" i="5"/>
  <c r="F80" i="5"/>
  <c r="E79" i="5"/>
  <c r="D79" i="5"/>
  <c r="F79" i="5" s="1"/>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E625" i="4" s="1"/>
  <c r="D619"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G143" i="9" s="1"/>
  <c r="E143" i="9" s="1"/>
  <c r="B143" i="9" s="1"/>
  <c r="F602" i="4"/>
  <c r="F601" i="4"/>
  <c r="F600" i="4"/>
  <c r="E599" i="4"/>
  <c r="E593" i="4" s="1"/>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74" i="1" s="1"/>
  <c r="D581" i="4"/>
  <c r="F581" i="4" s="1"/>
  <c r="F579" i="4"/>
  <c r="F578" i="4"/>
  <c r="E577" i="4"/>
  <c r="D577" i="4"/>
  <c r="F577" i="4" s="1"/>
  <c r="F576" i="4"/>
  <c r="F575" i="4"/>
  <c r="E574" i="4"/>
  <c r="E567" i="4" s="1"/>
  <c r="D561" i="1" s="1"/>
  <c r="D574" i="4"/>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F483" i="4"/>
  <c r="F482" i="4"/>
  <c r="E481" i="4"/>
  <c r="D481" i="4"/>
  <c r="F481" i="4" s="1"/>
  <c r="F480" i="4"/>
  <c r="F479" i="4"/>
  <c r="E478" i="4"/>
  <c r="D472" i="1" s="1"/>
  <c r="D478" i="4"/>
  <c r="F478" i="4" s="1"/>
  <c r="F477" i="4"/>
  <c r="F476" i="4"/>
  <c r="F475" i="4"/>
  <c r="F474" i="4"/>
  <c r="E473" i="4"/>
  <c r="D473" i="4"/>
  <c r="F473" i="4" s="1"/>
  <c r="F471" i="4"/>
  <c r="F470" i="4"/>
  <c r="E469" i="4"/>
  <c r="D463" i="1" s="1"/>
  <c r="D469" i="4"/>
  <c r="F469" i="4" s="1"/>
  <c r="F468" i="4"/>
  <c r="F467" i="4"/>
  <c r="E466" i="4"/>
  <c r="D466" i="4"/>
  <c r="F466" i="4" s="1"/>
  <c r="F465" i="4"/>
  <c r="F464" i="4"/>
  <c r="E463" i="4"/>
  <c r="D463" i="4"/>
  <c r="F463" i="4" s="1"/>
  <c r="F462" i="4"/>
  <c r="F461" i="4"/>
  <c r="E460" i="4"/>
  <c r="E459" i="4" s="1"/>
  <c r="D453" i="1"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24" i="1" s="1"/>
  <c r="D430" i="4"/>
  <c r="F430" i="4" s="1"/>
  <c r="F429" i="4"/>
  <c r="F428" i="4"/>
  <c r="E427" i="4"/>
  <c r="D427" i="4"/>
  <c r="F427" i="4" s="1"/>
  <c r="F426" i="4"/>
  <c r="F425" i="4"/>
  <c r="F424" i="4"/>
  <c r="F423" i="4"/>
  <c r="E422" i="4"/>
  <c r="D422" i="4"/>
  <c r="F422" i="4" s="1"/>
  <c r="E421" i="4"/>
  <c r="D421" i="4"/>
  <c r="F421" i="4" s="1"/>
  <c r="E418" i="4"/>
  <c r="D418" i="4"/>
  <c r="F418" i="4" s="1"/>
  <c r="E417" i="4"/>
  <c r="D417" i="4"/>
  <c r="D644"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58" i="1" s="1"/>
  <c r="D364" i="4"/>
  <c r="F364" i="4" s="1"/>
  <c r="F362" i="4"/>
  <c r="F361" i="4"/>
  <c r="F360" i="4"/>
  <c r="F359" i="4"/>
  <c r="F358" i="4"/>
  <c r="F357" i="4"/>
  <c r="E356" i="4"/>
  <c r="D356" i="4"/>
  <c r="F356" i="4" s="1"/>
  <c r="F355" i="4"/>
  <c r="F354" i="4"/>
  <c r="F353" i="4"/>
  <c r="E352" i="4"/>
  <c r="E351" i="4"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E299" i="4" s="1"/>
  <c r="E298" i="4" s="1"/>
  <c r="D300" i="4"/>
  <c r="F300" i="4" s="1"/>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E263" i="4" s="1"/>
  <c r="D259" i="1" s="1"/>
  <c r="D264" i="4"/>
  <c r="F262" i="4"/>
  <c r="F261" i="4"/>
  <c r="F260" i="4"/>
  <c r="E259" i="4"/>
  <c r="D259" i="4"/>
  <c r="F258" i="4"/>
  <c r="F257" i="4"/>
  <c r="F256" i="4"/>
  <c r="F255" i="4"/>
  <c r="F254" i="4"/>
  <c r="E253" i="4"/>
  <c r="E252" i="4" s="1"/>
  <c r="D248" i="1" s="1"/>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6" i="4" s="1"/>
  <c r="E215" i="4"/>
  <c r="F214" i="4"/>
  <c r="F213" i="4"/>
  <c r="F212" i="4"/>
  <c r="F211" i="4"/>
  <c r="E210" i="4"/>
  <c r="D210" i="4"/>
  <c r="F210" i="4" s="1"/>
  <c r="F209" i="4"/>
  <c r="F208" i="4"/>
  <c r="F207" i="4"/>
  <c r="F206" i="4"/>
  <c r="F205" i="4"/>
  <c r="F204" i="4"/>
  <c r="F203" i="4"/>
  <c r="E202" i="4"/>
  <c r="E196" i="4" s="1"/>
  <c r="D192" i="1" s="1"/>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64" i="4"/>
  <c r="D163" i="4"/>
  <c r="F162" i="4"/>
  <c r="F161" i="4"/>
  <c r="F160" i="4"/>
  <c r="E159" i="4"/>
  <c r="D159" i="4"/>
  <c r="F159" i="4" s="1"/>
  <c r="F158" i="4"/>
  <c r="F157" i="4"/>
  <c r="F156" i="4"/>
  <c r="F155" i="4"/>
  <c r="F154" i="4"/>
  <c r="E153" i="4"/>
  <c r="D153" i="4"/>
  <c r="F153" i="4" s="1"/>
  <c r="E152" i="4"/>
  <c r="D152" i="4"/>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D133" i="4"/>
  <c r="F132" i="4"/>
  <c r="F131" i="4"/>
  <c r="F130" i="4"/>
  <c r="F129" i="4"/>
  <c r="E128" i="4"/>
  <c r="D128" i="4"/>
  <c r="F127" i="4"/>
  <c r="F126" i="4"/>
  <c r="E125" i="4"/>
  <c r="D125" i="4"/>
  <c r="F125" i="4" s="1"/>
  <c r="E124" i="4"/>
  <c r="D124" i="4"/>
  <c r="F123" i="4"/>
  <c r="F122" i="4"/>
  <c r="F121" i="4"/>
  <c r="E120" i="4"/>
  <c r="D120" i="4"/>
  <c r="F120" i="4" s="1"/>
  <c r="F119" i="4"/>
  <c r="F118" i="4"/>
  <c r="F117" i="4"/>
  <c r="F116" i="4"/>
  <c r="F115" i="4"/>
  <c r="F114" i="4"/>
  <c r="F113" i="4"/>
  <c r="E112" i="4"/>
  <c r="E106" i="4" s="1"/>
  <c r="D102" i="1" s="1"/>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1" i="4"/>
  <c r="F80" i="4"/>
  <c r="F79" i="4"/>
  <c r="F78" i="4"/>
  <c r="E77" i="4"/>
  <c r="D73" i="1" s="1"/>
  <c r="D77" i="4"/>
  <c r="F76" i="4"/>
  <c r="F75" i="4"/>
  <c r="E74" i="4"/>
  <c r="D74" i="4"/>
  <c r="F74" i="4" s="1"/>
  <c r="F73" i="4"/>
  <c r="F72" i="4"/>
  <c r="E71" i="4"/>
  <c r="D71" i="4"/>
  <c r="F71" i="4" s="1"/>
  <c r="F70" i="4"/>
  <c r="F69"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G36" i="3"/>
  <c r="B36" i="3"/>
  <c r="G35" i="3"/>
  <c r="B35" i="3"/>
  <c r="G34" i="3"/>
  <c r="B34" i="3"/>
  <c r="I33" i="3"/>
  <c r="G33" i="3"/>
  <c r="B33" i="3"/>
  <c r="I32" i="3"/>
  <c r="G32" i="3"/>
  <c r="B32" i="3"/>
  <c r="G31" i="3"/>
  <c r="B31" i="3"/>
  <c r="G30" i="3"/>
  <c r="B30" i="3"/>
  <c r="G29" i="3"/>
  <c r="B29" i="3"/>
  <c r="G28" i="3"/>
  <c r="B28"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D1478" i="1"/>
  <c r="C1478" i="1"/>
  <c r="J1478" i="1" s="1"/>
  <c r="D1477" i="1"/>
  <c r="C1477" i="1"/>
  <c r="J1477" i="1" s="1"/>
  <c r="D1476" i="1"/>
  <c r="C1476" i="1"/>
  <c r="D1475" i="1"/>
  <c r="D1474" i="1"/>
  <c r="C1474" i="1"/>
  <c r="J1474" i="1" s="1"/>
  <c r="D1473" i="1"/>
  <c r="C1473" i="1"/>
  <c r="D1472" i="1"/>
  <c r="C1472" i="1"/>
  <c r="J1472" i="1" s="1"/>
  <c r="D1471" i="1"/>
  <c r="C1471" i="1"/>
  <c r="J1471" i="1" s="1"/>
  <c r="D1470" i="1"/>
  <c r="C1470" i="1"/>
  <c r="D1468" i="1"/>
  <c r="C1468" i="1"/>
  <c r="J1468" i="1" s="1"/>
  <c r="D1467" i="1"/>
  <c r="C1467" i="1"/>
  <c r="D1466" i="1"/>
  <c r="C1466" i="1"/>
  <c r="J1466" i="1" s="1"/>
  <c r="D1465" i="1"/>
  <c r="C1465" i="1"/>
  <c r="J1465" i="1" s="1"/>
  <c r="D1464" i="1"/>
  <c r="C1464" i="1"/>
  <c r="D1463" i="1"/>
  <c r="C1463" i="1"/>
  <c r="J1463" i="1" s="1"/>
  <c r="D1462" i="1"/>
  <c r="C1462" i="1"/>
  <c r="J1462" i="1" s="1"/>
  <c r="D1461" i="1"/>
  <c r="C1461" i="1"/>
  <c r="D1460" i="1"/>
  <c r="C1460" i="1"/>
  <c r="J1460" i="1" s="1"/>
  <c r="D1459" i="1"/>
  <c r="C1459" i="1"/>
  <c r="J1459" i="1" s="1"/>
  <c r="D1458" i="1"/>
  <c r="C1458" i="1"/>
  <c r="D1457" i="1"/>
  <c r="C1457" i="1"/>
  <c r="J1457" i="1" s="1"/>
  <c r="D1456" i="1"/>
  <c r="C1456" i="1"/>
  <c r="J1456" i="1" s="1"/>
  <c r="D1455" i="1"/>
  <c r="C1455" i="1"/>
  <c r="D1454" i="1"/>
  <c r="D1452" i="1"/>
  <c r="C1452" i="1"/>
  <c r="D1451" i="1"/>
  <c r="C1451" i="1"/>
  <c r="J1451" i="1" s="1"/>
  <c r="D1450" i="1"/>
  <c r="C1450" i="1"/>
  <c r="J1450" i="1" s="1"/>
  <c r="D1449" i="1"/>
  <c r="C1449" i="1"/>
  <c r="D1448" i="1"/>
  <c r="C1448" i="1"/>
  <c r="J1448" i="1" s="1"/>
  <c r="D1447" i="1"/>
  <c r="C1447" i="1"/>
  <c r="J1447" i="1" s="1"/>
  <c r="D1446" i="1"/>
  <c r="C1446" i="1"/>
  <c r="D1445" i="1"/>
  <c r="D1444" i="1"/>
  <c r="C1444" i="1"/>
  <c r="J1444" i="1" s="1"/>
  <c r="D1443" i="1"/>
  <c r="C1443" i="1"/>
  <c r="D1442" i="1"/>
  <c r="C1442" i="1"/>
  <c r="J1442" i="1" s="1"/>
  <c r="D1441" i="1"/>
  <c r="C1441" i="1"/>
  <c r="J1441" i="1" s="1"/>
  <c r="D1440" i="1"/>
  <c r="C1440" i="1"/>
  <c r="D1439" i="1"/>
  <c r="C1439" i="1"/>
  <c r="J1439" i="1" s="1"/>
  <c r="D1438" i="1"/>
  <c r="C1438" i="1"/>
  <c r="H1438" i="1" s="1"/>
  <c r="D1437"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C1409"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C1369" i="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C1348" i="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C1329" i="1"/>
  <c r="D1328" i="1"/>
  <c r="C1328" i="1"/>
  <c r="H1328" i="1" s="1"/>
  <c r="D1327" i="1"/>
  <c r="C1327" i="1"/>
  <c r="D1326" i="1"/>
  <c r="C1326" i="1"/>
  <c r="H1326" i="1" s="1"/>
  <c r="D1325" i="1"/>
  <c r="C1325" i="1"/>
  <c r="H1325" i="1" s="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H1317" i="1" s="1"/>
  <c r="D1316" i="1"/>
  <c r="C1316" i="1"/>
  <c r="H1316" i="1" s="1"/>
  <c r="D1315" i="1"/>
  <c r="C1315" i="1"/>
  <c r="D1314" i="1"/>
  <c r="C1314" i="1"/>
  <c r="H1314" i="1" s="1"/>
  <c r="D1313" i="1"/>
  <c r="C1313" i="1"/>
  <c r="H1313" i="1" s="1"/>
  <c r="D1312" i="1"/>
  <c r="C1312" i="1"/>
  <c r="H1312" i="1" s="1"/>
  <c r="D1311" i="1"/>
  <c r="C1311" i="1"/>
  <c r="H1311" i="1" s="1"/>
  <c r="D1310" i="1"/>
  <c r="C1310" i="1"/>
  <c r="H1310" i="1" s="1"/>
  <c r="D1309" i="1"/>
  <c r="C1309" i="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C1223" i="1"/>
  <c r="D1221" i="1"/>
  <c r="C1221" i="1"/>
  <c r="H1221" i="1" s="1"/>
  <c r="D1220" i="1"/>
  <c r="C1220" i="1"/>
  <c r="H1220" i="1" s="1"/>
  <c r="D1219" i="1"/>
  <c r="C1219" i="1"/>
  <c r="H1219" i="1" s="1"/>
  <c r="D1218" i="1"/>
  <c r="C1218" i="1"/>
  <c r="H1218" i="1" s="1"/>
  <c r="D1217" i="1"/>
  <c r="C1217" i="1"/>
  <c r="H1217" i="1" s="1"/>
  <c r="D1216" i="1"/>
  <c r="C1216" i="1"/>
  <c r="H1216"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C1154"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C1120" i="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C1057"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D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C997" i="1"/>
  <c r="D996" i="1"/>
  <c r="C996" i="1"/>
  <c r="H996" i="1" s="1"/>
  <c r="D995" i="1"/>
  <c r="C995" i="1"/>
  <c r="H995" i="1" s="1"/>
  <c r="D994" i="1"/>
  <c r="C994" i="1"/>
  <c r="H994" i="1" s="1"/>
  <c r="D993" i="1"/>
  <c r="C993" i="1"/>
  <c r="H993" i="1" s="1"/>
  <c r="D992" i="1"/>
  <c r="C992" i="1"/>
  <c r="H992" i="1" s="1"/>
  <c r="D991" i="1"/>
  <c r="C991" i="1"/>
  <c r="H991" i="1" s="1"/>
  <c r="D989" i="1"/>
  <c r="C989" i="1"/>
  <c r="H989" i="1" s="1"/>
  <c r="D988" i="1"/>
  <c r="C988" i="1"/>
  <c r="H988" i="1" s="1"/>
  <c r="D987" i="1"/>
  <c r="C987" i="1"/>
  <c r="H987" i="1" s="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H648" i="1" s="1"/>
  <c r="D647" i="1"/>
  <c r="C647" i="1"/>
  <c r="D646" i="1"/>
  <c r="C646" i="1"/>
  <c r="H646" i="1" s="1"/>
  <c r="D645" i="1"/>
  <c r="C645" i="1"/>
  <c r="H645" i="1" s="1"/>
  <c r="D644" i="1"/>
  <c r="C644" i="1"/>
  <c r="H644" i="1" s="1"/>
  <c r="D643" i="1"/>
  <c r="C643" i="1"/>
  <c r="H643" i="1" s="1"/>
  <c r="D642" i="1"/>
  <c r="C642" i="1"/>
  <c r="H642" i="1" s="1"/>
  <c r="D641" i="1"/>
  <c r="C641" i="1"/>
  <c r="H641" i="1" s="1"/>
  <c r="C638"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H604" i="1" s="1"/>
  <c r="D603" i="1"/>
  <c r="C603" i="1"/>
  <c r="D602" i="1"/>
  <c r="C602" i="1"/>
  <c r="D601" i="1"/>
  <c r="C601" i="1"/>
  <c r="D600" i="1"/>
  <c r="C600" i="1"/>
  <c r="H600" i="1" s="1"/>
  <c r="D599" i="1"/>
  <c r="C599" i="1"/>
  <c r="D598" i="1"/>
  <c r="C598" i="1"/>
  <c r="H598" i="1" s="1"/>
  <c r="D597" i="1"/>
  <c r="C597" i="1"/>
  <c r="H597" i="1" s="1"/>
  <c r="D596" i="1"/>
  <c r="C596" i="1"/>
  <c r="D595" i="1"/>
  <c r="C595" i="1"/>
  <c r="D594" i="1"/>
  <c r="C594" i="1"/>
  <c r="H594" i="1" s="1"/>
  <c r="D593" i="1"/>
  <c r="C593" i="1"/>
  <c r="D592" i="1"/>
  <c r="C592" i="1"/>
  <c r="H592" i="1" s="1"/>
  <c r="D591" i="1"/>
  <c r="C591" i="1"/>
  <c r="H591" i="1" s="1"/>
  <c r="D590" i="1"/>
  <c r="C590" i="1"/>
  <c r="D589" i="1"/>
  <c r="C589" i="1"/>
  <c r="D588" i="1"/>
  <c r="C588" i="1"/>
  <c r="H588" i="1" s="1"/>
  <c r="D587" i="1"/>
  <c r="D586" i="1"/>
  <c r="C586" i="1"/>
  <c r="H586" i="1" s="1"/>
  <c r="D585" i="1"/>
  <c r="C585" i="1"/>
  <c r="H585" i="1" s="1"/>
  <c r="D584" i="1"/>
  <c r="C584" i="1"/>
  <c r="D583" i="1"/>
  <c r="C583" i="1"/>
  <c r="D582" i="1"/>
  <c r="C582" i="1"/>
  <c r="H582" i="1" s="1"/>
  <c r="D581" i="1"/>
  <c r="C581" i="1"/>
  <c r="D580" i="1"/>
  <c r="C580" i="1"/>
  <c r="H580" i="1" s="1"/>
  <c r="D579" i="1"/>
  <c r="C579" i="1"/>
  <c r="H579" i="1" s="1"/>
  <c r="D578" i="1"/>
  <c r="C578" i="1"/>
  <c r="D577" i="1"/>
  <c r="C577" i="1"/>
  <c r="D576" i="1"/>
  <c r="C576" i="1"/>
  <c r="H576" i="1" s="1"/>
  <c r="D575" i="1"/>
  <c r="C575" i="1"/>
  <c r="D573" i="1"/>
  <c r="C573" i="1"/>
  <c r="H573" i="1" s="1"/>
  <c r="D572" i="1"/>
  <c r="C572" i="1"/>
  <c r="D571" i="1"/>
  <c r="C571" i="1"/>
  <c r="D570" i="1"/>
  <c r="C570" i="1"/>
  <c r="H570" i="1" s="1"/>
  <c r="D569" i="1"/>
  <c r="C569" i="1"/>
  <c r="D568" i="1"/>
  <c r="D567" i="1"/>
  <c r="C567" i="1"/>
  <c r="H567" i="1" s="1"/>
  <c r="D566" i="1"/>
  <c r="C566" i="1"/>
  <c r="D565" i="1"/>
  <c r="C565" i="1"/>
  <c r="D564" i="1"/>
  <c r="C564" i="1"/>
  <c r="H564" i="1" s="1"/>
  <c r="D563" i="1"/>
  <c r="C563" i="1"/>
  <c r="D562" i="1"/>
  <c r="C562" i="1"/>
  <c r="H562" i="1" s="1"/>
  <c r="D560" i="1"/>
  <c r="C560" i="1"/>
  <c r="D559" i="1"/>
  <c r="C559" i="1"/>
  <c r="D558" i="1"/>
  <c r="C558" i="1"/>
  <c r="D557" i="1"/>
  <c r="C557" i="1"/>
  <c r="D556" i="1"/>
  <c r="C556" i="1"/>
  <c r="H556" i="1" s="1"/>
  <c r="D555" i="1"/>
  <c r="C555" i="1"/>
  <c r="H555" i="1" s="1"/>
  <c r="D554" i="1"/>
  <c r="C554" i="1"/>
  <c r="D553" i="1"/>
  <c r="C553" i="1"/>
  <c r="D552" i="1"/>
  <c r="C552" i="1"/>
  <c r="D551" i="1"/>
  <c r="C551" i="1"/>
  <c r="D550" i="1"/>
  <c r="C550" i="1"/>
  <c r="H550" i="1" s="1"/>
  <c r="D549" i="1"/>
  <c r="D548" i="1"/>
  <c r="C548" i="1"/>
  <c r="D547" i="1"/>
  <c r="C547" i="1"/>
  <c r="D546" i="1"/>
  <c r="C546" i="1"/>
  <c r="D545" i="1"/>
  <c r="C545" i="1"/>
  <c r="D544" i="1"/>
  <c r="C544" i="1"/>
  <c r="H544" i="1" s="1"/>
  <c r="D543" i="1"/>
  <c r="C543" i="1"/>
  <c r="H543" i="1" s="1"/>
  <c r="D542" i="1"/>
  <c r="C542" i="1"/>
  <c r="D541" i="1"/>
  <c r="C541" i="1"/>
  <c r="D540" i="1"/>
  <c r="C540" i="1"/>
  <c r="D539" i="1"/>
  <c r="C539" i="1"/>
  <c r="D538" i="1"/>
  <c r="C538" i="1"/>
  <c r="H538" i="1" s="1"/>
  <c r="D537" i="1"/>
  <c r="C537" i="1"/>
  <c r="H537" i="1" s="1"/>
  <c r="D536" i="1"/>
  <c r="C536" i="1"/>
  <c r="D535" i="1"/>
  <c r="C535" i="1"/>
  <c r="H535" i="1" s="1"/>
  <c r="D534" i="1"/>
  <c r="C534" i="1"/>
  <c r="H534" i="1" s="1"/>
  <c r="D533" i="1"/>
  <c r="C533" i="1"/>
  <c r="H533" i="1" s="1"/>
  <c r="D532" i="1"/>
  <c r="C532" i="1"/>
  <c r="H532" i="1" s="1"/>
  <c r="D531" i="1"/>
  <c r="C531" i="1"/>
  <c r="H531" i="1" s="1"/>
  <c r="D530" i="1"/>
  <c r="C530" i="1"/>
  <c r="H530" i="1" s="1"/>
  <c r="D529" i="1"/>
  <c r="D528" i="1"/>
  <c r="C528" i="1"/>
  <c r="H528" i="1" s="1"/>
  <c r="D527" i="1"/>
  <c r="C527" i="1"/>
  <c r="H527" i="1" s="1"/>
  <c r="D526" i="1"/>
  <c r="C526" i="1"/>
  <c r="H526" i="1" s="1"/>
  <c r="D525" i="1"/>
  <c r="C525" i="1"/>
  <c r="H525" i="1" s="1"/>
  <c r="D524" i="1"/>
  <c r="C524" i="1"/>
  <c r="H524" i="1" s="1"/>
  <c r="D523"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D477" i="1"/>
  <c r="C477" i="1"/>
  <c r="H477" i="1" s="1"/>
  <c r="D476" i="1"/>
  <c r="C476" i="1"/>
  <c r="H476" i="1" s="1"/>
  <c r="D475" i="1"/>
  <c r="C475" i="1"/>
  <c r="H475" i="1" s="1"/>
  <c r="D474" i="1"/>
  <c r="C474" i="1"/>
  <c r="H474" i="1" s="1"/>
  <c r="D473" i="1"/>
  <c r="C473" i="1"/>
  <c r="H473" i="1" s="1"/>
  <c r="C472" i="1"/>
  <c r="D471" i="1"/>
  <c r="C471" i="1"/>
  <c r="H471" i="1" s="1"/>
  <c r="D470" i="1"/>
  <c r="C470" i="1"/>
  <c r="H470" i="1" s="1"/>
  <c r="D469" i="1"/>
  <c r="C469" i="1"/>
  <c r="H469" i="1" s="1"/>
  <c r="D468" i="1"/>
  <c r="C468" i="1"/>
  <c r="H468" i="1" s="1"/>
  <c r="D467" i="1"/>
  <c r="C467" i="1"/>
  <c r="H467" i="1" s="1"/>
  <c r="D465" i="1"/>
  <c r="C465" i="1"/>
  <c r="H465" i="1" s="1"/>
  <c r="D464" i="1"/>
  <c r="C464" i="1"/>
  <c r="H464" i="1" s="1"/>
  <c r="C463" i="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C454"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C424" i="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C415" i="1"/>
  <c r="D413" i="1"/>
  <c r="C413" i="1"/>
  <c r="H413" i="1" s="1"/>
  <c r="D412" i="1"/>
  <c r="C412" i="1"/>
  <c r="D411" i="1"/>
  <c r="C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D340" i="1"/>
  <c r="C340" i="1"/>
  <c r="H340" i="1" s="1"/>
  <c r="D339" i="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2" i="1"/>
  <c r="C292" i="1"/>
  <c r="H292" i="1" s="1"/>
  <c r="D291" i="1"/>
  <c r="C291" i="1"/>
  <c r="H291" i="1" s="1"/>
  <c r="D290" i="1"/>
  <c r="C290" i="1"/>
  <c r="H290" i="1" s="1"/>
  <c r="D289" i="1"/>
  <c r="C289" i="1"/>
  <c r="H289" i="1" s="1"/>
  <c r="D288" i="1"/>
  <c r="C288" i="1"/>
  <c r="H288" i="1" s="1"/>
  <c r="C284" i="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C264" i="1"/>
  <c r="D263" i="1"/>
  <c r="C263" i="1"/>
  <c r="H263" i="1" s="1"/>
  <c r="D262" i="1"/>
  <c r="C262" i="1"/>
  <c r="H262" i="1" s="1"/>
  <c r="D261" i="1"/>
  <c r="C261" i="1"/>
  <c r="H261" i="1" s="1"/>
  <c r="D260" i="1"/>
  <c r="C260" i="1"/>
  <c r="H260"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D130" i="1"/>
  <c r="C130" i="1"/>
  <c r="H130" i="1" s="1"/>
  <c r="C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C73" i="1"/>
  <c r="D72" i="1"/>
  <c r="C72" i="1"/>
  <c r="H72" i="1" s="1"/>
  <c r="D71" i="1"/>
  <c r="C71" i="1"/>
  <c r="H71" i="1" s="1"/>
  <c r="D70" i="1"/>
  <c r="C70" i="1"/>
  <c r="H70" i="1" s="1"/>
  <c r="D69" i="1"/>
  <c r="C69" i="1"/>
  <c r="H69" i="1" s="1"/>
  <c r="D68" i="1"/>
  <c r="C68" i="1"/>
  <c r="H68" i="1" s="1"/>
  <c r="D67" i="1"/>
  <c r="C67" i="1"/>
  <c r="H67" i="1" s="1"/>
  <c r="D66" i="1"/>
  <c r="C66" i="1"/>
  <c r="H66" i="1" s="1"/>
  <c r="D65" i="1"/>
  <c r="C65" i="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5" i="1"/>
  <c r="C45" i="1"/>
  <c r="H45" i="1" s="1"/>
  <c r="D44" i="1"/>
  <c r="C44" i="1"/>
  <c r="H44" i="1" s="1"/>
  <c r="D43" i="1"/>
  <c r="C43" i="1"/>
  <c r="H43" i="1" s="1"/>
  <c r="D42" i="1"/>
  <c r="C42" i="1"/>
  <c r="H42" i="1" s="1"/>
  <c r="D41" i="1"/>
  <c r="C41" i="1"/>
  <c r="H41" i="1" s="1"/>
  <c r="D40" i="1"/>
  <c r="D39" i="1"/>
  <c r="C39" i="1"/>
  <c r="H39" i="1" s="1"/>
  <c r="D38" i="1"/>
  <c r="C38" i="1"/>
  <c r="H38" i="1" s="1"/>
  <c r="D37" i="1"/>
  <c r="C37" i="1"/>
  <c r="H37" i="1" s="1"/>
  <c r="D36" i="1"/>
  <c r="C36" i="1"/>
  <c r="H36" i="1" s="1"/>
  <c r="D35" i="1"/>
  <c r="C35" i="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H649" i="1" l="1"/>
  <c r="E27" i="9"/>
  <c r="E296" i="9"/>
  <c r="B296" i="9" s="1"/>
  <c r="H131" i="1"/>
  <c r="H129" i="1"/>
  <c r="F134" i="4"/>
  <c r="H74" i="1"/>
  <c r="H73" i="1"/>
  <c r="E50" i="4"/>
  <c r="D46" i="1" s="1"/>
  <c r="E294" i="9"/>
  <c r="B294" i="9" s="1"/>
  <c r="E287" i="9"/>
  <c r="B287" i="9" s="1"/>
  <c r="H65" i="1"/>
  <c r="H64" i="1"/>
  <c r="I36" i="3"/>
  <c r="D24" i="8"/>
  <c r="C1499" i="1" s="1"/>
  <c r="H1499" i="1" s="1"/>
  <c r="C1483" i="1"/>
  <c r="H1483" i="1" s="1"/>
  <c r="B27" i="9"/>
  <c r="E293" i="9"/>
  <c r="B293" i="9" s="1"/>
  <c r="B217" i="9"/>
  <c r="E300" i="9"/>
  <c r="B300" i="9" s="1"/>
  <c r="E309" i="9"/>
  <c r="B309" i="9" s="1"/>
  <c r="H30" i="3"/>
  <c r="C1454" i="1"/>
  <c r="H1454" i="1" s="1"/>
  <c r="E286" i="9"/>
  <c r="B286" i="9" s="1"/>
  <c r="E245" i="5"/>
  <c r="D1222" i="1" s="1"/>
  <c r="E282" i="9"/>
  <c r="B282" i="9" s="1"/>
  <c r="D1223" i="1"/>
  <c r="H1223" i="1" s="1"/>
  <c r="E30" i="9"/>
  <c r="B30" i="9" s="1"/>
  <c r="H411" i="1"/>
  <c r="E275" i="9"/>
  <c r="B275" i="9" s="1"/>
  <c r="H647" i="1"/>
  <c r="E23" i="9"/>
  <c r="B23" i="9" s="1"/>
  <c r="D245" i="5"/>
  <c r="C1222" i="1" s="1"/>
  <c r="H1222" i="1" s="1"/>
  <c r="E284" i="9"/>
  <c r="B284" i="9" s="1"/>
  <c r="H412" i="1"/>
  <c r="H284" i="1"/>
  <c r="G311" i="9"/>
  <c r="C1183" i="1"/>
  <c r="H32" i="3"/>
  <c r="C1475" i="1"/>
  <c r="H1475" i="1" s="1"/>
  <c r="H311" i="9"/>
  <c r="D1183" i="1"/>
  <c r="G1183" i="1" s="1"/>
  <c r="B64" i="9"/>
  <c r="E138" i="9"/>
  <c r="B138" i="9" s="1"/>
  <c r="E146" i="9"/>
  <c r="B146" i="9" s="1"/>
  <c r="B237" i="9"/>
  <c r="D293" i="1"/>
  <c r="E151" i="4"/>
  <c r="E350" i="4"/>
  <c r="E5" i="7"/>
  <c r="B40" i="9"/>
  <c r="E114" i="9"/>
  <c r="B114" i="9" s="1"/>
  <c r="B255" i="9"/>
  <c r="I24" i="3"/>
  <c r="D1299" i="1"/>
  <c r="D997" i="1"/>
  <c r="E12" i="5"/>
  <c r="D990" i="1" s="1"/>
  <c r="H35" i="1"/>
  <c r="C275" i="1"/>
  <c r="H275" i="1" s="1"/>
  <c r="F82" i="4"/>
  <c r="E472" i="4"/>
  <c r="D466" i="1" s="1"/>
  <c r="B76" i="9"/>
  <c r="E158" i="9"/>
  <c r="B158" i="9" s="1"/>
  <c r="B221" i="9"/>
  <c r="B249" i="9"/>
  <c r="F574" i="4"/>
  <c r="C568" i="1"/>
  <c r="H568" i="1" s="1"/>
  <c r="D294" i="1"/>
  <c r="D1453" i="1"/>
  <c r="H1453" i="1" s="1"/>
  <c r="I30" i="3"/>
  <c r="D49" i="8"/>
  <c r="E66" i="9"/>
  <c r="B66" i="9" s="1"/>
  <c r="C1437" i="1"/>
  <c r="H1437" i="1" s="1"/>
  <c r="D5" i="7"/>
  <c r="H424" i="1"/>
  <c r="E420" i="4"/>
  <c r="F555" i="4"/>
  <c r="C549" i="1"/>
  <c r="H549" i="1" s="1"/>
  <c r="H102" i="1"/>
  <c r="H264" i="1"/>
  <c r="E134" i="5"/>
  <c r="D1112" i="1" s="1"/>
  <c r="H308" i="9"/>
  <c r="E308" i="9" s="1"/>
  <c r="B308" i="9" s="1"/>
  <c r="D1154" i="1"/>
  <c r="G1154" i="1" s="1"/>
  <c r="E176" i="5"/>
  <c r="H310" i="9"/>
  <c r="E310" i="9" s="1"/>
  <c r="B310" i="9" s="1"/>
  <c r="D1167" i="1"/>
  <c r="H1167" i="1" s="1"/>
  <c r="E126" i="9"/>
  <c r="B126" i="9" s="1"/>
  <c r="B225" i="9"/>
  <c r="E7" i="5"/>
  <c r="D198" i="1"/>
  <c r="G198" i="1" s="1"/>
  <c r="E78" i="5"/>
  <c r="D1056" i="1" s="1"/>
  <c r="D1057" i="1"/>
  <c r="C1408" i="1"/>
  <c r="H27" i="3"/>
  <c r="F239" i="9"/>
  <c r="B239" i="9" s="1"/>
  <c r="B257" i="9"/>
  <c r="H463" i="1"/>
  <c r="C529" i="1"/>
  <c r="H529" i="1" s="1"/>
  <c r="E224" i="4"/>
  <c r="D220" i="1" s="1"/>
  <c r="D1215" i="1"/>
  <c r="E114" i="6"/>
  <c r="E141" i="6" s="1"/>
  <c r="D1409" i="1"/>
  <c r="G1409" i="1" s="1"/>
  <c r="D38" i="7"/>
  <c r="B28" i="9"/>
  <c r="E102" i="9"/>
  <c r="B102" i="9" s="1"/>
  <c r="B243" i="9"/>
  <c r="F277" i="9"/>
  <c r="F41" i="5"/>
  <c r="C1019" i="1"/>
  <c r="H1019" i="1" s="1"/>
  <c r="I25" i="3"/>
  <c r="D1329" i="1"/>
  <c r="H1329" i="1" s="1"/>
  <c r="H472" i="1"/>
  <c r="D454" i="1"/>
  <c r="G454" i="1" s="1"/>
  <c r="D415" i="1"/>
  <c r="H415" i="1" s="1"/>
  <c r="E528" i="4"/>
  <c r="F70" i="5"/>
  <c r="D69" i="5"/>
  <c r="C1048" i="1"/>
  <c r="H1048" i="1" s="1"/>
  <c r="I31" i="3"/>
  <c r="D1469" i="1"/>
  <c r="B88" i="9"/>
  <c r="F215" i="9"/>
  <c r="B215" i="9" s="1"/>
  <c r="B233" i="9"/>
  <c r="B261" i="9"/>
  <c r="B268" i="9"/>
  <c r="H603" i="1"/>
  <c r="H609" i="1"/>
  <c r="H615" i="1"/>
  <c r="H621" i="1"/>
  <c r="H627" i="1"/>
  <c r="F106" i="4"/>
  <c r="F163" i="4"/>
  <c r="D134" i="5"/>
  <c r="F245" i="5"/>
  <c r="H1120" i="1"/>
  <c r="H1348" i="1"/>
  <c r="D215" i="4"/>
  <c r="D151" i="4" s="1"/>
  <c r="D224" i="4"/>
  <c r="D252" i="4"/>
  <c r="D567" i="4"/>
  <c r="D593" i="4"/>
  <c r="D12" i="5"/>
  <c r="D176" i="5"/>
  <c r="H610" i="1"/>
  <c r="H616" i="1"/>
  <c r="H622" i="1"/>
  <c r="H628" i="1"/>
  <c r="D50" i="4"/>
  <c r="F68" i="4"/>
  <c r="F77" i="4"/>
  <c r="F164" i="4"/>
  <c r="D196" i="4"/>
  <c r="D344" i="4"/>
  <c r="D643" i="4"/>
  <c r="D472" i="4"/>
  <c r="D420" i="4" s="1"/>
  <c r="D238" i="5"/>
  <c r="F246" i="5"/>
  <c r="D89" i="6"/>
  <c r="D263" i="4"/>
  <c r="E643" i="4"/>
  <c r="D637" i="1" s="1"/>
  <c r="D529" i="4"/>
  <c r="F207" i="5"/>
  <c r="D129" i="6"/>
  <c r="H539" i="1"/>
  <c r="H545" i="1"/>
  <c r="H551" i="1"/>
  <c r="H557" i="1"/>
  <c r="H563" i="1"/>
  <c r="H569" i="1"/>
  <c r="H575" i="1"/>
  <c r="H581" i="1"/>
  <c r="H593" i="1"/>
  <c r="H599" i="1"/>
  <c r="H605" i="1"/>
  <c r="H611" i="1"/>
  <c r="H617" i="1"/>
  <c r="H623" i="1"/>
  <c r="J1440" i="1"/>
  <c r="J1446" i="1"/>
  <c r="J1452" i="1"/>
  <c r="J1458" i="1"/>
  <c r="J1464" i="1"/>
  <c r="H1470" i="1"/>
  <c r="J1476" i="1"/>
  <c r="F128" i="4"/>
  <c r="D363" i="4"/>
  <c r="D625" i="4"/>
  <c r="E146" i="5"/>
  <c r="D1124" i="1" s="1"/>
  <c r="H1124" i="1" s="1"/>
  <c r="D258" i="5"/>
  <c r="F188" i="4"/>
  <c r="F264" i="4"/>
  <c r="F605" i="4"/>
  <c r="D118" i="5"/>
  <c r="H540" i="1"/>
  <c r="H546" i="1"/>
  <c r="H552" i="1"/>
  <c r="H558" i="1"/>
  <c r="H606" i="1"/>
  <c r="H612" i="1"/>
  <c r="H618" i="1"/>
  <c r="H624" i="1"/>
  <c r="D44" i="4"/>
  <c r="D484" i="4"/>
  <c r="H997" i="1"/>
  <c r="H1057" i="1"/>
  <c r="H1309" i="1"/>
  <c r="H1315" i="1"/>
  <c r="H1321" i="1"/>
  <c r="H1327" i="1"/>
  <c r="H1369" i="1"/>
  <c r="D299" i="4"/>
  <c r="D515" i="4"/>
  <c r="D580" i="4"/>
  <c r="D87" i="5"/>
  <c r="E291" i="9"/>
  <c r="B291" i="9" s="1"/>
  <c r="F180" i="5"/>
  <c r="H541" i="1"/>
  <c r="H547" i="1"/>
  <c r="H553" i="1"/>
  <c r="H559" i="1"/>
  <c r="H565" i="1"/>
  <c r="H571" i="1"/>
  <c r="H577" i="1"/>
  <c r="H583" i="1"/>
  <c r="H589" i="1"/>
  <c r="H595" i="1"/>
  <c r="H601" i="1"/>
  <c r="H607" i="1"/>
  <c r="H613" i="1"/>
  <c r="H625" i="1"/>
  <c r="H631" i="1"/>
  <c r="F112" i="4"/>
  <c r="F169" i="4"/>
  <c r="D396" i="4"/>
  <c r="D459" i="4"/>
  <c r="F8" i="5"/>
  <c r="D78" i="5"/>
  <c r="E87" i="5"/>
  <c r="D1065" i="1" s="1"/>
  <c r="F242" i="5"/>
  <c r="F29" i="5"/>
  <c r="E290" i="9"/>
  <c r="B290" i="9" s="1"/>
  <c r="H536" i="1"/>
  <c r="H542" i="1"/>
  <c r="H548" i="1"/>
  <c r="H554" i="1"/>
  <c r="H560" i="1"/>
  <c r="H566" i="1"/>
  <c r="H572" i="1"/>
  <c r="H578" i="1"/>
  <c r="H584" i="1"/>
  <c r="H590" i="1"/>
  <c r="H596" i="1"/>
  <c r="H602" i="1"/>
  <c r="H608" i="1"/>
  <c r="H614" i="1"/>
  <c r="H620" i="1"/>
  <c r="H626" i="1"/>
  <c r="H632" i="1"/>
  <c r="J1443" i="1"/>
  <c r="J1449" i="1"/>
  <c r="J1455" i="1"/>
  <c r="H1461" i="1"/>
  <c r="J1467" i="1"/>
  <c r="J1473" i="1"/>
  <c r="J1479" i="1"/>
  <c r="F83" i="4"/>
  <c r="F124" i="4"/>
  <c r="F133" i="4"/>
  <c r="F202" i="4"/>
  <c r="F259" i="4"/>
  <c r="F19" i="5"/>
  <c r="F115" i="6"/>
  <c r="E644" i="4"/>
  <c r="D638" i="1" s="1"/>
  <c r="H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2"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H1299"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141" i="6"/>
  <c r="D42" i="8"/>
  <c r="G281" i="9"/>
  <c r="E281" i="9" s="1"/>
  <c r="B281" i="9" s="1"/>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G164" i="9"/>
  <c r="E164" i="9" s="1"/>
  <c r="B164" i="9" s="1"/>
  <c r="G163" i="9"/>
  <c r="E163" i="9" s="1"/>
  <c r="B163" i="9" s="1"/>
  <c r="G162" i="9"/>
  <c r="E162" i="9" s="1"/>
  <c r="B162" i="9" s="1"/>
  <c r="G161" i="9"/>
  <c r="E161" i="9" s="1"/>
  <c r="B161" i="9" s="1"/>
  <c r="I10" i="9"/>
  <c r="E6" i="4" l="1"/>
  <c r="E412" i="4" s="1"/>
  <c r="D407" i="1" s="1"/>
  <c r="G1499" i="1"/>
  <c r="H1409" i="1"/>
  <c r="G1454" i="1"/>
  <c r="E237" i="5"/>
  <c r="G1223" i="1"/>
  <c r="F213" i="9"/>
  <c r="B213" i="9" s="1"/>
  <c r="D289" i="4"/>
  <c r="H17" i="3"/>
  <c r="C147" i="1"/>
  <c r="F151" i="4"/>
  <c r="C414" i="1"/>
  <c r="F420" i="4"/>
  <c r="F78" i="5"/>
  <c r="C1056" i="1"/>
  <c r="B192" i="9"/>
  <c r="G1437" i="1"/>
  <c r="F87" i="5"/>
  <c r="C1065" i="1"/>
  <c r="F484" i="4"/>
  <c r="C478" i="1"/>
  <c r="F89" i="6"/>
  <c r="C1383" i="1"/>
  <c r="D1408" i="1"/>
  <c r="H1408" i="1" s="1"/>
  <c r="I27" i="3"/>
  <c r="F114" i="6"/>
  <c r="D43" i="8"/>
  <c r="K1451" i="9" s="1"/>
  <c r="C1524" i="1"/>
  <c r="E21" i="9"/>
  <c r="B21" i="9" s="1"/>
  <c r="F459" i="4"/>
  <c r="C453" i="1"/>
  <c r="F580" i="4"/>
  <c r="C574" i="1"/>
  <c r="F44" i="4"/>
  <c r="C40" i="1"/>
  <c r="H454" i="1"/>
  <c r="D1436" i="1"/>
  <c r="I29" i="3"/>
  <c r="D1153" i="1"/>
  <c r="I22" i="3"/>
  <c r="E175" i="5"/>
  <c r="D1152" i="1" s="1"/>
  <c r="F118" i="5"/>
  <c r="C1096" i="1"/>
  <c r="F263" i="4"/>
  <c r="C259" i="1"/>
  <c r="F515" i="4"/>
  <c r="C509" i="1"/>
  <c r="F258" i="5"/>
  <c r="C1235" i="1"/>
  <c r="F238" i="5"/>
  <c r="D237" i="5"/>
  <c r="D175" i="5" s="1"/>
  <c r="C1215" i="1"/>
  <c r="D1214" i="1"/>
  <c r="I23" i="3"/>
  <c r="H198" i="1"/>
  <c r="E408" i="4"/>
  <c r="D403" i="1" s="1"/>
  <c r="D345" i="1"/>
  <c r="F529" i="4"/>
  <c r="D528" i="4"/>
  <c r="C523" i="1"/>
  <c r="H31" i="3"/>
  <c r="C1469" i="1"/>
  <c r="H19" i="9"/>
  <c r="E19" i="9" s="1"/>
  <c r="B19" i="9" s="1"/>
  <c r="F396" i="4"/>
  <c r="C391" i="1"/>
  <c r="F299" i="4"/>
  <c r="D298" i="4"/>
  <c r="C294" i="1"/>
  <c r="F472" i="4"/>
  <c r="C466" i="1"/>
  <c r="F176" i="5"/>
  <c r="C1153" i="1"/>
  <c r="H22" i="3"/>
  <c r="F134" i="5"/>
  <c r="C1112" i="1"/>
  <c r="E68" i="5"/>
  <c r="E289" i="4"/>
  <c r="I17" i="3"/>
  <c r="D147" i="1"/>
  <c r="H1183" i="1"/>
  <c r="F50" i="4"/>
  <c r="C46" i="1"/>
  <c r="F625" i="4"/>
  <c r="C619" i="1"/>
  <c r="F129" i="6"/>
  <c r="C1423" i="1"/>
  <c r="F643" i="4"/>
  <c r="C637" i="1"/>
  <c r="F12" i="5"/>
  <c r="D7" i="5"/>
  <c r="C990" i="1"/>
  <c r="I20" i="3"/>
  <c r="D985" i="1"/>
  <c r="E6" i="5"/>
  <c r="E311" i="9"/>
  <c r="B311" i="9" s="1"/>
  <c r="F215" i="4"/>
  <c r="C211" i="1"/>
  <c r="F363" i="4"/>
  <c r="D350" i="4"/>
  <c r="C358" i="1"/>
  <c r="F344" i="4"/>
  <c r="C339" i="1"/>
  <c r="F593" i="4"/>
  <c r="C587" i="1"/>
  <c r="E407" i="4"/>
  <c r="D402" i="1" s="1"/>
  <c r="F224" i="4"/>
  <c r="C220" i="1"/>
  <c r="D1435" i="1"/>
  <c r="I28" i="3"/>
  <c r="D6" i="4"/>
  <c r="F196" i="4"/>
  <c r="C192" i="1"/>
  <c r="F567" i="4"/>
  <c r="C561" i="1"/>
  <c r="E635" i="4"/>
  <c r="D629" i="1" s="1"/>
  <c r="D414" i="1"/>
  <c r="H1154" i="1"/>
  <c r="G316" i="9"/>
  <c r="E316" i="9" s="1"/>
  <c r="C1436" i="1"/>
  <c r="H29" i="3"/>
  <c r="E636" i="4"/>
  <c r="D630" i="1" s="1"/>
  <c r="D522" i="1"/>
  <c r="E165" i="9"/>
  <c r="B165" i="9" s="1"/>
  <c r="G638" i="1"/>
  <c r="F146" i="5"/>
  <c r="F252" i="4"/>
  <c r="C248" i="1"/>
  <c r="F69" i="5"/>
  <c r="D68" i="5"/>
  <c r="C1047" i="1"/>
  <c r="F644" i="4"/>
  <c r="I34" i="3"/>
  <c r="C1517" i="1"/>
  <c r="F141" i="6"/>
  <c r="H28" i="3"/>
  <c r="C1435" i="1"/>
  <c r="G318" i="9"/>
  <c r="E318"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E639" i="4" l="1"/>
  <c r="D633" i="1" s="1"/>
  <c r="D2" i="1"/>
  <c r="I16" i="3"/>
  <c r="G314" i="9"/>
  <c r="E314" i="9" s="1"/>
  <c r="B314" i="9" s="1"/>
  <c r="G1408" i="1"/>
  <c r="H211" i="1"/>
  <c r="G211" i="1"/>
  <c r="H1215" i="1"/>
  <c r="G1215" i="1"/>
  <c r="H619" i="1"/>
  <c r="G619" i="1"/>
  <c r="F175" i="5"/>
  <c r="C1152" i="1"/>
  <c r="F237" i="5"/>
  <c r="C1214" i="1"/>
  <c r="H23" i="3"/>
  <c r="H1423" i="1"/>
  <c r="G1423" i="1"/>
  <c r="H278" i="9"/>
  <c r="D984" i="1"/>
  <c r="H1153" i="1"/>
  <c r="G1153" i="1"/>
  <c r="H1235" i="1"/>
  <c r="G1235" i="1"/>
  <c r="I35" i="3"/>
  <c r="C1518" i="1"/>
  <c r="H11" i="3" s="1"/>
  <c r="H1056" i="1"/>
  <c r="G1056" i="1"/>
  <c r="F68" i="5"/>
  <c r="H21" i="3"/>
  <c r="C1046" i="1"/>
  <c r="H46" i="1"/>
  <c r="G46" i="1"/>
  <c r="H523" i="1"/>
  <c r="G523" i="1"/>
  <c r="H587" i="1"/>
  <c r="G587" i="1"/>
  <c r="H466" i="1"/>
  <c r="G466" i="1"/>
  <c r="D636" i="4"/>
  <c r="C522" i="1"/>
  <c r="F528" i="4"/>
  <c r="H509" i="1"/>
  <c r="G509" i="1"/>
  <c r="H40" i="1"/>
  <c r="G40" i="1"/>
  <c r="B316" i="9"/>
  <c r="E315" i="9"/>
  <c r="I10" i="3" s="1"/>
  <c r="H990" i="1"/>
  <c r="G990" i="1"/>
  <c r="H414" i="1"/>
  <c r="G414" i="1"/>
  <c r="H561" i="1"/>
  <c r="G561" i="1"/>
  <c r="H339" i="1"/>
  <c r="G339" i="1"/>
  <c r="F7" i="5"/>
  <c r="H20" i="3"/>
  <c r="C985" i="1"/>
  <c r="D6" i="5"/>
  <c r="H294" i="1"/>
  <c r="G294" i="1"/>
  <c r="H259" i="1"/>
  <c r="G259" i="1"/>
  <c r="H574" i="1"/>
  <c r="G574" i="1"/>
  <c r="H1383" i="1"/>
  <c r="G1383" i="1"/>
  <c r="D635" i="4"/>
  <c r="C285" i="1"/>
  <c r="D291" i="4"/>
  <c r="D413" i="4"/>
  <c r="F289" i="4"/>
  <c r="H1436" i="1"/>
  <c r="G1436" i="1"/>
  <c r="D407" i="4"/>
  <c r="C293" i="1"/>
  <c r="F298" i="4"/>
  <c r="H16" i="3"/>
  <c r="C2" i="1"/>
  <c r="F6" i="4"/>
  <c r="D412" i="4"/>
  <c r="D290" i="4"/>
  <c r="H1112" i="1"/>
  <c r="G1112" i="1"/>
  <c r="H1065" i="1"/>
  <c r="G1065" i="1"/>
  <c r="H1524" i="1"/>
  <c r="G1524" i="1"/>
  <c r="H1047" i="1"/>
  <c r="G1047" i="1"/>
  <c r="G313" i="9"/>
  <c r="E313" i="9" s="1"/>
  <c r="B313" i="9" s="1"/>
  <c r="H192" i="1"/>
  <c r="G192" i="1"/>
  <c r="H358" i="1"/>
  <c r="G358" i="1"/>
  <c r="H637" i="1"/>
  <c r="G637" i="1"/>
  <c r="D285" i="1"/>
  <c r="E413" i="4"/>
  <c r="E291" i="4"/>
  <c r="D287" i="1" s="1"/>
  <c r="E290" i="4"/>
  <c r="D286" i="1" s="1"/>
  <c r="H1096" i="1"/>
  <c r="G1096" i="1"/>
  <c r="H453" i="1"/>
  <c r="G453" i="1"/>
  <c r="H478" i="1"/>
  <c r="G478" i="1"/>
  <c r="H147" i="1"/>
  <c r="G147" i="1"/>
  <c r="H220" i="1"/>
  <c r="G220" i="1"/>
  <c r="H1469" i="1"/>
  <c r="G1469" i="1"/>
  <c r="H248" i="1"/>
  <c r="G248" i="1"/>
  <c r="D408" i="4"/>
  <c r="C345" i="1"/>
  <c r="F350" i="4"/>
  <c r="D1046" i="1"/>
  <c r="I21" i="3"/>
  <c r="H391" i="1"/>
  <c r="G391" i="1"/>
  <c r="B318" i="9"/>
  <c r="E317" i="9"/>
  <c r="H1435" i="1"/>
  <c r="G1435" i="1"/>
  <c r="H9" i="3"/>
  <c r="H1517" i="1"/>
  <c r="G1517" i="1"/>
  <c r="H293" i="1" l="1"/>
  <c r="G293" i="1"/>
  <c r="H522" i="1"/>
  <c r="G522" i="1"/>
  <c r="D408" i="1"/>
  <c r="E414" i="4"/>
  <c r="D409" i="1" s="1"/>
  <c r="E415" i="4"/>
  <c r="D410" i="1" s="1"/>
  <c r="E640" i="4"/>
  <c r="F407" i="4"/>
  <c r="C402" i="1"/>
  <c r="F636" i="4"/>
  <c r="C630" i="1"/>
  <c r="H1518" i="1"/>
  <c r="G1518" i="1"/>
  <c r="H1152" i="1"/>
  <c r="G1152" i="1"/>
  <c r="H1214" i="1"/>
  <c r="G1214" i="1"/>
  <c r="F413" i="4"/>
  <c r="C408" i="1"/>
  <c r="D640" i="4"/>
  <c r="D415" i="4"/>
  <c r="C984" i="1"/>
  <c r="G285" i="9"/>
  <c r="E285" i="9" s="1"/>
  <c r="B285" i="9" s="1"/>
  <c r="G278" i="9"/>
  <c r="E278" i="9" s="1"/>
  <c r="F6" i="5"/>
  <c r="C286" i="1"/>
  <c r="F290" i="4"/>
  <c r="H345" i="1"/>
  <c r="G345" i="1"/>
  <c r="D414" i="4"/>
  <c r="F412" i="4"/>
  <c r="C407" i="1"/>
  <c r="D639" i="4"/>
  <c r="H285" i="1"/>
  <c r="G285" i="1"/>
  <c r="F408" i="4"/>
  <c r="C403" i="1"/>
  <c r="F635" i="4"/>
  <c r="C629" i="1"/>
  <c r="F291" i="4"/>
  <c r="C287" i="1"/>
  <c r="G2" i="1"/>
  <c r="H2" i="1"/>
  <c r="H985" i="1"/>
  <c r="G985" i="1"/>
  <c r="E312" i="9"/>
  <c r="I11" i="3" s="1"/>
  <c r="H1046" i="1"/>
  <c r="G1046" i="1"/>
  <c r="N3" i="9"/>
  <c r="K3" i="9"/>
  <c r="I9" i="3"/>
  <c r="H630" i="1" l="1"/>
  <c r="G630" i="1"/>
  <c r="H408" i="1"/>
  <c r="G408" i="1"/>
  <c r="E642" i="4"/>
  <c r="E641" i="4"/>
  <c r="D634" i="1"/>
  <c r="C410" i="1"/>
  <c r="F415" i="4"/>
  <c r="H407" i="1"/>
  <c r="G407" i="1"/>
  <c r="F414" i="4"/>
  <c r="C409" i="1"/>
  <c r="D641" i="4"/>
  <c r="F639" i="4"/>
  <c r="C633" i="1"/>
  <c r="D642" i="4"/>
  <c r="F640" i="4"/>
  <c r="C634" i="1"/>
  <c r="G287" i="1"/>
  <c r="H287" i="1"/>
  <c r="H629" i="1"/>
  <c r="G629" i="1"/>
  <c r="H8" i="3"/>
  <c r="M3" i="9" s="1"/>
  <c r="G984" i="1"/>
  <c r="H984" i="1"/>
  <c r="H286" i="1"/>
  <c r="G286" i="1"/>
  <c r="H402" i="1"/>
  <c r="G402" i="1"/>
  <c r="H403" i="1"/>
  <c r="G403" i="1"/>
  <c r="E277" i="9"/>
  <c r="B278" i="9"/>
  <c r="H410" i="1" l="1"/>
  <c r="G410" i="1"/>
  <c r="G634" i="1"/>
  <c r="H634" i="1"/>
  <c r="E645" i="4"/>
  <c r="D635" i="1"/>
  <c r="D646" i="4"/>
  <c r="F642" i="4"/>
  <c r="C636" i="1"/>
  <c r="E646" i="4"/>
  <c r="D636" i="1"/>
  <c r="H633" i="1"/>
  <c r="G633" i="1"/>
  <c r="I8" i="3"/>
  <c r="D645" i="4"/>
  <c r="C635" i="1"/>
  <c r="G276" i="9"/>
  <c r="E276" i="9" s="1"/>
  <c r="B276" i="9" s="1"/>
  <c r="F641" i="4"/>
  <c r="G409" i="1"/>
  <c r="H409" i="1"/>
  <c r="G636" i="1" l="1"/>
  <c r="H636" i="1"/>
  <c r="H19" i="3"/>
  <c r="C640" i="1"/>
  <c r="F646" i="4"/>
  <c r="D639" i="1"/>
  <c r="I18" i="3"/>
  <c r="G635" i="1"/>
  <c r="H635" i="1"/>
  <c r="I19" i="3"/>
  <c r="D640" i="1"/>
  <c r="H7" i="3" s="1"/>
  <c r="J3" i="9" s="1"/>
  <c r="M16" i="9" s="1"/>
  <c r="F645" i="4"/>
  <c r="H18" i="3"/>
  <c r="C639" i="1"/>
  <c r="J8" i="9" l="1"/>
  <c r="K12" i="9"/>
  <c r="I8" i="9"/>
  <c r="I12" i="9"/>
  <c r="K11" i="9"/>
  <c r="J7" i="9"/>
  <c r="G16" i="9"/>
  <c r="J11" i="9"/>
  <c r="I7" i="9"/>
  <c r="G18" i="9"/>
  <c r="M15" i="9"/>
  <c r="I11" i="9"/>
  <c r="K6" i="9"/>
  <c r="H18" i="9"/>
  <c r="G17" i="9"/>
  <c r="I17" i="9"/>
  <c r="J17" i="9"/>
  <c r="L15" i="9"/>
  <c r="K10" i="9"/>
  <c r="J6" i="9"/>
  <c r="L272" i="9"/>
  <c r="L16" i="9"/>
  <c r="F16" i="9" s="1"/>
  <c r="I6" i="9"/>
  <c r="G15" i="9"/>
  <c r="K9" i="9"/>
  <c r="K5" i="9"/>
  <c r="G274" i="9"/>
  <c r="G640" i="1"/>
  <c r="H640" i="1"/>
  <c r="J12" i="9"/>
  <c r="H16" i="9"/>
  <c r="J10" i="9"/>
  <c r="K13" i="9"/>
  <c r="J9" i="9"/>
  <c r="J5" i="9"/>
  <c r="H274" i="9"/>
  <c r="J13" i="9"/>
  <c r="I9" i="9"/>
  <c r="I5" i="9"/>
  <c r="G639" i="1"/>
  <c r="H639" i="1"/>
  <c r="H17" i="9"/>
  <c r="K7" i="9"/>
  <c r="H15" i="9"/>
  <c r="M272" i="9"/>
  <c r="I13" i="9"/>
  <c r="K8" i="9"/>
  <c r="E18" i="9" l="1"/>
  <c r="B18" i="9" s="1"/>
  <c r="E6" i="9"/>
  <c r="B6" i="9" s="1"/>
  <c r="F15" i="9"/>
  <c r="F14" i="9" s="1"/>
  <c r="E16" i="9"/>
  <c r="B16" i="9" s="1"/>
  <c r="E5" i="9"/>
  <c r="B5" i="9" s="1"/>
  <c r="E15" i="9"/>
  <c r="E11" i="9"/>
  <c r="B11" i="9" s="1"/>
  <c r="E7" i="9"/>
  <c r="B7" i="9" s="1"/>
  <c r="E12" i="9"/>
  <c r="B12" i="9" s="1"/>
  <c r="E8" i="9"/>
  <c r="B8" i="9" s="1"/>
  <c r="F272" i="9"/>
  <c r="F20" i="9" s="1"/>
  <c r="E10" i="9"/>
  <c r="B10" i="9" s="1"/>
  <c r="E13" i="9"/>
  <c r="B13" i="9" s="1"/>
  <c r="E9" i="9"/>
  <c r="B9" i="9" s="1"/>
  <c r="E274" i="9"/>
  <c r="E17" i="9"/>
  <c r="B17" i="9" s="1"/>
  <c r="B272" i="9" l="1"/>
  <c r="F3" i="9"/>
  <c r="B15" i="9"/>
  <c r="E4" i="9"/>
  <c r="E14"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<sst xmlns="http://schemas.openxmlformats.org/spreadsheetml/2006/main" count="4374" uniqueCount="3426">
  <si>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</si>
  <si>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</si>
  <si>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</si>
  <si>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</si>
  <si>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</si>
  <si>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</si>
  <si>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</si>
  <si>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</si>
  <si>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</si>
  <si>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</si>
  <si>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</si>
  <si>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</si>
  <si>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</si>
  <si>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</si>
  <si>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</si>
  <si>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</si>
  <si>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</si>
  <si>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</si>
  <si>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</si>
  <si>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</si>
  <si>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</si>
  <si>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</si>
  <si>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</si>
  <si>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</si>
  <si>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</si>
  <si>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</si>
  <si>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</si>
  <si>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</si>
  <si>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</si>
  <si>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</si>
  <si>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</si>
  <si>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</si>
  <si>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</si>
  <si>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</si>
  <si>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</si>
  <si>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</si>
  <si>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</si>
  <si>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</si>
  <si>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</si>
  <si>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</si>
  <si>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</si>
  <si>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</si>
  <si>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</si>
  <si>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</si>
  <si>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</si>
  <si>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</si>
  <si>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</si>
  <si>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</si>
  <si>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15430 - O.Š. ALOJZIJA STEPINCA,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</si>
  <si>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</si>
  <si>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</si>
  <si>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</si>
  <si>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</si>
  <si>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</si>
  <si>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</si>
  <si>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</si>
  <si>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</si>
  <si>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</si>
  <si>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</si>
  <si>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</si>
  <si>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</si>
  <si>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</si>
  <si>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</si>
  <si>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</si>
  <si>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</si>
  <si>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</si>
  <si>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</si>
  <si>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</si>
  <si>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</si>
  <si>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</si>
  <si>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</si>
  <si>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</si>
  <si>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</si>
  <si>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</si>
  <si>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</si>
  <si>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</si>
  <si>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</si>
  <si>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</si>
  <si>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</si>
  <si>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</si>
  <si>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</si>
  <si>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</si>
  <si>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</si>
  <si>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</si>
  <si>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</si>
  <si>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</si>
  <si>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</si>
  <si>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</si>
  <si>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</si>
  <si>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</si>
  <si>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</si>
  <si>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</si>
  <si>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</si>
  <si>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</si>
  <si>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</si>
  <si>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</si>
  <si>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</si>
  <si>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</si>
  <si>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</si>
  <si>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</si>
  <si>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</si>
  <si>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</si>
  <si>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</si>
  <si>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</si>
  <si>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</si>
  <si>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</si>
  <si>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</si>
  <si>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</si>
  <si>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</si>
  <si>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</si>
  <si>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</si>
  <si>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</si>
  <si>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</si>
  <si>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</si>
  <si>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</si>
  <si>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</si>
  <si>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</si>
  <si>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</si>
  <si>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</si>
  <si>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</si>
  <si>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</si>
  <si>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</si>
  <si>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</si>
  <si>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</si>
  <si>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</si>
  <si>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</si>
  <si>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</si>
  <si>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</si>
  <si>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</si>
  <si>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</si>
  <si>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</si>
  <si>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</si>
  <si>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</si>
  <si>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</si>
  <si>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</si>
  <si>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</si>
  <si>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</si>
  <si>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</si>
  <si>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</si>
  <si>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</si>
  <si>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</si>
  <si>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</si>
  <si>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</si>
  <si>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</si>
  <si>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</si>
  <si>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</si>
  <si>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</si>
  <si>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</si>
  <si>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</si>
  <si>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</si>
  <si>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</si>
  <si>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</si>
  <si>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</si>
  <si>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</si>
  <si>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</si>
  <si>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</si>
  <si>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</si>
  <si>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</si>
  <si>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</si>
  <si>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</si>
  <si>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</si>
  <si>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</si>
  <si>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</si>
  <si>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</si>
  <si>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</si>
  <si>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</si>
  <si>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</si>
  <si>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</si>
  <si>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</si>
  <si>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</si>
  <si>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</si>
  <si>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</si>
  <si>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</si>
  <si>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</si>
  <si>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</si>
  <si>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</si>
  <si>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</si>
  <si>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</si>
  <si>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</si>
  <si>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</si>
  <si>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</si>
  <si>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</si>
  <si>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</si>
  <si>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</si>
  <si>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</si>
  <si>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</si>
  <si>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</si>
  <si>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</si>
  <si>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</si>
  <si>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</si>
  <si>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</si>
  <si>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</si>
  <si>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</si>
  <si>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</si>
  <si>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</si>
  <si>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</si>
  <si>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</si>
  <si>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</si>
  <si>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</si>
  <si>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</si>
  <si>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</si>
  <si>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</si>
  <si>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</si>
  <si>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</si>
  <si>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</si>
  <si>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</si>
  <si>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</si>
  <si>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</si>
  <si>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</si>
  <si>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</si>
  <si>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</si>
  <si>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</si>
  <si>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</si>
  <si>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</si>
  <si>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</si>
  <si>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</si>
  <si>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</si>
  <si>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</si>
  <si>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</si>
  <si>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</si>
  <si>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</si>
  <si>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</si>
  <si>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</si>
  <si>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</si>
  <si>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</si>
  <si>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</si>
  <si>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</si>
  <si>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</si>
  <si>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</si>
  <si>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</si>
  <si>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</si>
  <si>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</si>
  <si>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</si>
  <si>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</si>
  <si>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</si>
  <si>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</si>
  <si>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</si>
  <si>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</si>
  <si>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</si>
  <si>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</si>
  <si>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</si>
  <si>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</si>
  <si>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</si>
  <si>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</si>
  <si>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</si>
  <si>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</si>
  <si>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</si>
  <si>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</si>
  <si>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</si>
  <si>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</si>
  <si>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</si>
  <si>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</si>
  <si>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</si>
  <si>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</si>
  <si>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</si>
  <si>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</si>
  <si>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</si>
  <si>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</si>
  <si>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</si>
  <si>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</si>
  <si>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</si>
  <si>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</si>
  <si>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</si>
  <si>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</si>
  <si>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</si>
  <si>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</si>
  <si>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</si>
  <si>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</si>
  <si>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</si>
  <si>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</si>
  <si>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</si>
  <si>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</si>
  <si>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</si>
  <si>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</si>
  <si>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</si>
  <si>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</si>
  <si>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</si>
  <si>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</si>
  <si>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</si>
  <si>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</si>
  <si>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</si>
  <si>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</si>
  <si>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</si>
  <si>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</si>
  <si>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</si>
  <si>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</si>
  <si>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</si>
  <si>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</si>
  <si>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</si>
  <si>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</si>
  <si>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</si>
  <si>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</si>
  <si>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</si>
  <si>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</si>
  <si>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</si>
  <si>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</si>
  <si>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</si>
  <si>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</si>
  <si>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</si>
  <si>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</si>
  <si>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</si>
  <si>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</si>
  <si>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</si>
  <si>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</si>
  <si>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</si>
  <si>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</si>
  <si>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</si>
  <si>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</si>
  <si>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</si>
  <si>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</si>
  <si>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</si>
  <si>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</si>
  <si>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</si>
  <si>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</si>
  <si>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</si>
  <si>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</si>
  <si>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</si>
  <si>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</si>
  <si>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</si>
  <si>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</si>
  <si>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</si>
  <si>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</si>
  <si>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</si>
  <si>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</si>
  <si>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</si>
  <si>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</si>
  <si>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</si>
  <si>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</si>
  <si>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</si>
  <si>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</si>
  <si>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</si>
  <si>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</si>
  <si>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</si>
  <si>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</si>
  <si>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</si>
  <si>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</si>
  <si>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</si>
  <si>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</si>
  <si>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</si>
  <si>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</si>
  <si>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</si>
  <si>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</si>
  <si>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</si>
  <si>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</si>
  <si>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</si>
  <si>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</si>
  <si>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</si>
  <si>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</si>
  <si>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</si>
  <si>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</si>
  <si>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</si>
  <si>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</si>
  <si>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</si>
  <si>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</si>
  <si>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</si>
  <si>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</si>
  <si>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</si>
  <si>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</si>
  <si>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</si>
  <si>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</si>
  <si>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</si>
  <si>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</si>
  <si>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</si>
  <si>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</si>
  <si>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</si>
  <si>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</si>
  <si>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</si>
  <si>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</si>
  <si>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</si>
  <si>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</si>
  <si>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</si>
  <si>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</si>
  <si>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</si>
  <si>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</si>
  <si>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</si>
  <si>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</si>
  <si>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</si>
  <si>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</si>
  <si>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</si>
  <si>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</si>
  <si>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</si>
  <si>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</si>
  <si>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</si>
  <si>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</si>
  <si>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</si>
  <si>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</si>
  <si>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</si>
  <si>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</si>
  <si>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</si>
  <si>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</si>
  <si>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</si>
  <si>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</si>
  <si>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</si>
  <si>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</si>
  <si>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</si>
  <si>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</si>
  <si>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</si>
  <si>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</si>
  <si>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</si>
  <si>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</si>
  <si>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</si>
  <si>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</si>
  <si>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</si>
  <si>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</si>
  <si>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</si>
  <si>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</si>
  <si>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</si>
  <si>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</si>
  <si>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</si>
  <si>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</si>
  <si>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</si>
  <si>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</si>
  <si>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</si>
  <si>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</si>
  <si>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</si>
  <si>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</si>
  <si>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</si>
  <si>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</si>
  <si>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</si>
  <si>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</si>
  <si>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</si>
  <si>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</si>
  <si>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</si>
  <si>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</si>
  <si>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</si>
  <si>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</si>
  <si>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</si>
  <si>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</si>
  <si>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</si>
  <si>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</si>
  <si>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</si>
  <si>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</si>
  <si>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</si>
  <si>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</si>
  <si>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</si>
  <si>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</si>
  <si>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</si>
  <si>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</si>
  <si>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</si>
  <si>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</si>
  <si>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</si>
  <si>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</si>
  <si>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</si>
  <si>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</si>
  <si>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</si>
  <si>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</si>
  <si>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</si>
  <si>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</si>
  <si>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</si>
  <si>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</si>
  <si>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</si>
  <si>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</si>
  <si>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</si>
  <si>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</si>
  <si>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</si>
  <si>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</si>
  <si>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</si>
  <si>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</si>
  <si>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</si>
  <si>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</si>
  <si>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</si>
  <si>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</si>
  <si>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</si>
  <si>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</si>
  <si>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</si>
  <si>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</si>
  <si>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</si>
  <si>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</si>
  <si>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</si>
  <si>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</si>
  <si>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</si>
  <si>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</si>
  <si>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</si>
  <si>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</si>
  <si>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</si>
  <si>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</si>
  <si>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</si>
  <si>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</si>
  <si>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</si>
  <si>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</si>
  <si>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</si>
  <si>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</si>
  <si>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</si>
  <si>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</si>
  <si>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</si>
  <si>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</si>
  <si>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</si>
  <si>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</si>
  <si>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</si>
  <si>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</si>
  <si>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</si>
  <si>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</si>
  <si>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</si>
  <si>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</si>
  <si>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</si>
  <si>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</si>
  <si>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</si>
  <si>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</si>
  <si>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</si>
  <si>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</si>
  <si>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</si>
  <si>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</si>
  <si>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</si>
  <si>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</si>
  <si>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</si>
  <si>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</si>
  <si>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</si>
  <si>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</si>
  <si>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</si>
  <si>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</si>
  <si>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</si>
  <si>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</si>
  <si>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</si>
  <si>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</si>
  <si>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</si>
  <si>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</si>
  <si>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</si>
  <si>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</si>
  <si>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</si>
  <si>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</si>
  <si>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</si>
  <si>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</si>
  <si>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</si>
  <si>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</si>
  <si>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</si>
  <si>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</si>
  <si>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</si>
  <si>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</si>
  <si>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</si>
  <si>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</si>
  <si>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</si>
  <si>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</si>
  <si>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</si>
  <si>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</si>
  <si>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</si>
  <si>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</si>
  <si>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</si>
  <si>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</si>
  <si>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</si>
  <si>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</si>
  <si>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</si>
  <si>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</si>
  <si>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</si>
  <si>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</si>
  <si>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</si>
  <si>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</si>
  <si>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</si>
  <si>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</si>
  <si>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</si>
  <si>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</si>
  <si>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</si>
  <si>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</si>
  <si>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</si>
  <si>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</si>
  <si>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</si>
  <si>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</si>
  <si>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</si>
  <si>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</si>
  <si>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</si>
  <si>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</si>
  <si>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</si>
  <si>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</si>
  <si>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</si>
  <si>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</si>
  <si>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</si>
  <si>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</si>
  <si>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</si>
  <si>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</si>
  <si>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</si>
  <si>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</si>
  <si>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</si>
  <si>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</si>
  <si>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</si>
  <si>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</si>
  <si>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</si>
  <si>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</si>
  <si>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</si>
  <si>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</si>
  <si>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</si>
  <si>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</si>
  <si>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</si>
  <si>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</si>
  <si>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</si>
  <si>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</si>
  <si>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</si>
  <si>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</si>
  <si>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</si>
  <si>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</si>
  <si>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</si>
  <si>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</si>
  <si>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</si>
  <si>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</si>
  <si>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</si>
  <si>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</si>
  <si>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</si>
  <si>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</si>
  <si>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</si>
  <si>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</si>
  <si>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</si>
  <si>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</si>
  <si>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</si>
  <si>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</si>
  <si>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</si>
  <si>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</si>
  <si>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</si>
  <si>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</si>
  <si>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</si>
  <si>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</si>
  <si>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</si>
  <si>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</si>
  <si>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</si>
  <si>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</si>
  <si>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</si>
  <si>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</si>
  <si>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</si>
  <si>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</si>
  <si>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</si>
  <si>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</si>
  <si>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</si>
  <si>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</si>
  <si>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</si>
  <si>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</si>
  <si>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</si>
  <si>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</si>
  <si>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</si>
  <si>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</si>
  <si>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</si>
  <si>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</si>
  <si>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</si>
  <si>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</si>
  <si>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</si>
  <si>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</si>
  <si>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</si>
  <si>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</si>
  <si>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</si>
  <si>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</si>
  <si>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</si>
  <si>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</si>
  <si>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</si>
  <si>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</si>
  <si>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</si>
  <si>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</si>
  <si>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</si>
  <si>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</si>
  <si>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</si>
  <si>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</si>
  <si>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</si>
  <si>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</si>
  <si>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</si>
  <si>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</si>
  <si>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</si>
  <si>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</si>
  <si>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</si>
  <si>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</si>
  <si>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</si>
  <si>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</si>
  <si>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</si>
  <si>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</si>
  <si>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</si>
  <si>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</si>
  <si>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</si>
  <si>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</si>
  <si>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</si>
  <si>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</si>
  <si>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</si>
  <si>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</si>
  <si>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</si>
  <si>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</si>
  <si>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</si>
  <si>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</si>
  <si>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</si>
  <si>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</si>
  <si>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</si>
  <si>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</si>
  <si>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</si>
  <si>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</si>
  <si>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</si>
  <si>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</si>
  <si>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</si>
  <si>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</si>
  <si>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</si>
  <si>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</si>
  <si>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</si>
  <si>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</si>
  <si>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</si>
  <si>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</si>
  <si>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</si>
  <si>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</si>
  <si>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</si>
  <si>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</si>
  <si>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</si>
  <si>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</si>
  <si>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</si>
  <si>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</si>
  <si>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</si>
  <si>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</si>
  <si>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</si>
  <si>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</si>
  <si>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</si>
  <si>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</si>
  <si>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</si>
  <si>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</si>
  <si>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</si>
  <si>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</si>
  <si>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</si>
  <si>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</si>
  <si>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</si>
  <si>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</si>
  <si>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</si>
  <si>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</si>
  <si>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</si>
  <si>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</si>
  <si>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</si>
  <si>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</si>
  <si>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</si>
  <si>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</si>
  <si>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</si>
  <si>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</si>
  <si>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</si>
  <si>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</si>
  <si>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</si>
  <si>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</si>
  <si>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</si>
  <si>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</si>
  <si>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</si>
  <si>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</si>
  <si>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</si>
  <si>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</si>
  <si>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</si>
  <si>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</si>
  <si>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</si>
  <si>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</si>
  <si>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</si>
  <si>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</si>
  <si>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</si>
  <si>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</si>
  <si>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</si>
  <si>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</si>
  <si>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</si>
  <si>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</si>
  <si>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</si>
  <si>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</si>
  <si>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</si>
  <si>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</si>
  <si>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</si>
  <si>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</si>
  <si>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</si>
  <si>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</si>
  <si>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</si>
  <si>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</si>
  <si>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</si>
  <si>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</si>
  <si>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</si>
  <si>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</si>
  <si>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</si>
  <si>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</si>
  <si>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</si>
  <si>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</si>
  <si>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</si>
  <si>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</si>
  <si>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</si>
  <si>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</si>
  <si>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</si>
  <si>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</si>
  <si>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</si>
  <si>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</si>
  <si>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</si>
  <si>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</si>
  <si>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</si>
  <si>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</si>
  <si>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</si>
  <si>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</si>
  <si>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</si>
  <si>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</si>
  <si>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</si>
  <si>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</si>
  <si>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</si>
  <si>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</si>
  <si>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</si>
  <si>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</si>
  <si>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</si>
  <si>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</si>
  <si>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</si>
  <si>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</si>
  <si>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</si>
  <si>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</si>
  <si>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</si>
  <si>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</si>
  <si>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</si>
  <si>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</si>
  <si>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</si>
  <si>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</si>
  <si>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</si>
  <si>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</si>
  <si>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</si>
  <si>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</si>
  <si>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</si>
  <si>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</si>
  <si>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</si>
  <si>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</si>
  <si>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</si>
  <si>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</si>
  <si>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</si>
  <si>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</si>
  <si>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</si>
  <si>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</si>
  <si>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</si>
  <si>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</si>
  <si>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</si>
  <si>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</si>
  <si>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</si>
  <si>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</si>
  <si>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</si>
  <si>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</si>
  <si>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</si>
  <si>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</si>
  <si>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</si>
  <si>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</si>
  <si>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</si>
  <si>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</si>
  <si>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</si>
  <si>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</si>
  <si>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</si>
  <si>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</si>
  <si>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</si>
  <si>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</si>
  <si>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</si>
  <si>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</si>
  <si>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</si>
  <si>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</si>
  <si>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</si>
  <si>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</si>
  <si>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</si>
  <si>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</si>
  <si>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</si>
  <si>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</si>
  <si>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</si>
  <si>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</si>
  <si>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</si>
  <si>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</si>
  <si>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</si>
  <si>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</si>
  <si>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</si>
  <si>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</si>
  <si>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</si>
  <si>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</si>
  <si>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</si>
  <si>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</si>
  <si>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</si>
  <si>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</si>
  <si>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</si>
  <si>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</si>
  <si>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</si>
  <si>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</si>
  <si>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</si>
  <si>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</si>
  <si>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</si>
  <si>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</si>
  <si>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</si>
  <si>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</si>
  <si>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</si>
  <si>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</si>
  <si>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</si>
  <si>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</si>
  <si>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</si>
  <si>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</si>
  <si>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</si>
  <si>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</si>
  <si>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</si>
  <si>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</si>
  <si>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</si>
  <si>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</si>
  <si>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</si>
  <si>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</si>
  <si>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</si>
  <si>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</si>
  <si>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</si>
  <si>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</si>
  <si>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</si>
  <si>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</si>
  <si>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</si>
  <si>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</si>
  <si>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</si>
  <si>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</si>
  <si>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</si>
  <si>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</si>
  <si>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</si>
  <si>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</si>
  <si>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</si>
  <si>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</si>
  <si>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</si>
  <si>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</si>
  <si>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</si>
  <si>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</si>
  <si>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</si>
  <si>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</si>
  <si>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</si>
  <si>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</si>
  <si>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</si>
  <si>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</si>
  <si>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</si>
  <si>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</si>
  <si>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</si>
  <si>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</si>
  <si>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</si>
  <si>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</si>
  <si>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</si>
  <si>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</si>
  <si>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</si>
  <si>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</si>
  <si>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</si>
  <si>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</si>
  <si>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</si>
  <si>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</si>
  <si>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</si>
  <si>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</si>
  <si>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</si>
  <si>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</si>
  <si>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</si>
  <si>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</si>
  <si>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</si>
  <si>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</si>
  <si>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</si>
  <si>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</si>
  <si>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</si>
  <si>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</si>
  <si>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</si>
  <si>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</si>
  <si>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</si>
  <si>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</si>
  <si>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</si>
  <si>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</si>
  <si>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</si>
  <si>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</si>
  <si>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</si>
  <si>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</si>
  <si>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</si>
  <si>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</si>
  <si>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</si>
  <si>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</si>
  <si>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</si>
  <si>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</si>
  <si>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</si>
  <si>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</si>
  <si>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</si>
  <si>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</si>
  <si>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</si>
  <si>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</si>
  <si>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</si>
  <si>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</si>
  <si>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</si>
  <si>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</si>
  <si>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</si>
  <si>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</si>
  <si>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</si>
  <si>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</si>
  <si>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</si>
  <si>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</si>
  <si>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</si>
  <si>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</si>
  <si>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</si>
  <si>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</si>
  <si>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</si>
  <si>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</si>
  <si>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</si>
  <si>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</si>
  <si>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</si>
  <si>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</si>
  <si>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</si>
  <si>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</si>
  <si>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</si>
  <si>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</si>
  <si>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</si>
  <si>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</si>
  <si>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</si>
  <si>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</si>
  <si>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</si>
  <si>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</si>
  <si>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</si>
  <si>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</si>
  <si>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</si>
  <si>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</si>
  <si>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</si>
  <si>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</si>
  <si>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</si>
  <si>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</si>
  <si>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</si>
  <si>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</si>
  <si>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</si>
  <si>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</si>
  <si>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</si>
  <si>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</si>
  <si>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</si>
  <si>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</si>
  <si>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</si>
  <si>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</si>
  <si>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</si>
  <si>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</si>
  <si>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</si>
  <si>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</si>
  <si>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</si>
  <si>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</si>
  <si>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</si>
  <si>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</si>
  <si>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</si>
  <si>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</si>
  <si>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</si>
  <si>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</si>
  <si>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</si>
  <si>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</si>
  <si>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</si>
  <si>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</si>
  <si>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</si>
  <si>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</si>
  <si>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</si>
  <si>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</si>
  <si>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</si>
  <si>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</si>
  <si>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</si>
  <si>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</si>
  <si>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</si>
  <si>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</si>
  <si>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</si>
  <si>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</si>
  <si>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</si>
  <si>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</si>
  <si>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</si>
  <si>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</si>
  <si>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</si>
  <si>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</si>
  <si>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</si>
  <si>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</si>
  <si>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</si>
  <si>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</si>
  <si>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</si>
  <si>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</si>
  <si>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</si>
  <si>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</si>
  <si>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</si>
  <si>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</si>
  <si>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</si>
  <si>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</si>
  <si>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</si>
  <si>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</si>
  <si>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</si>
  <si>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</si>
  <si>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</si>
  <si>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</si>
  <si>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</si>
  <si>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</si>
  <si>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</si>
  <si>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</si>
  <si>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</si>
  <si>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</si>
  <si>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</si>
  <si>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</si>
  <si>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</si>
  <si>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</si>
  <si>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</si>
  <si>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</si>
  <si>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</si>
  <si>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</si>
  <si>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</si>
  <si>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</si>
  <si>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</si>
  <si>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</si>
  <si>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</si>
  <si>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</si>
  <si>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</si>
  <si>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</si>
  <si>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</si>
  <si>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</si>
  <si>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</si>
  <si>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</si>
  <si>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</si>
  <si>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</si>
  <si>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</si>
  <si>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</si>
  <si>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</si>
  <si>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</si>
  <si>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</si>
  <si>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</si>
  <si>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</si>
  <si>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</si>
  <si>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</si>
  <si>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</si>
  <si>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</si>
  <si>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</si>
  <si>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</si>
  <si>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</si>
  <si>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</si>
  <si>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</si>
  <si>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</si>
  <si>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</si>
  <si>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</si>
  <si>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</si>
  <si>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</si>
  <si>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</si>
  <si>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</si>
  <si>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</si>
  <si>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</si>
  <si>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</si>
  <si>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</si>
  <si>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</si>
  <si>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</si>
  <si>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</si>
  <si>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</si>
  <si>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</si>
  <si>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</si>
  <si>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</si>
  <si>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</si>
  <si>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</si>
  <si>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</si>
  <si>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</si>
  <si>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</si>
  <si>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</si>
  <si>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</si>
  <si>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</si>
  <si>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</si>
  <si>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</si>
  <si>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</si>
  <si>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</si>
  <si>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</si>
  <si>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</si>
  <si>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</si>
  <si>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</si>
  <si>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</si>
  <si>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</si>
  <si>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</si>
  <si>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</si>
  <si>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</si>
  <si>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</si>
  <si>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</si>
  <si>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</si>
  <si>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</si>
  <si>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</si>
  <si>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</si>
  <si>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</si>
  <si>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</si>
  <si>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</si>
  <si>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</si>
  <si>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</si>
  <si>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</si>
  <si>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</si>
  <si>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</si>
  <si>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</si>
  <si>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</si>
  <si>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</si>
  <si>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</si>
  <si>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</si>
  <si>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</si>
  <si>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</si>
  <si>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</si>
  <si>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</si>
  <si>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</si>
  <si>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</si>
  <si>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</si>
  <si>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</si>
  <si>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</si>
  <si>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</si>
  <si>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</si>
  <si>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</si>
  <si>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</si>
  <si>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</si>
  <si>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</si>
  <si>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</si>
  <si>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</si>
  <si>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</si>
  <si>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</si>
  <si>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</si>
  <si>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</si>
  <si>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</si>
  <si>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</si>
  <si>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</si>
  <si>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</si>
  <si>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</si>
  <si>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</si>
  <si>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</si>
  <si>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</si>
  <si>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</si>
  <si>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</si>
  <si>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</si>
  <si>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</si>
  <si>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</si>
  <si>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</si>
  <si>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</si>
  <si>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</si>
  <si>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</si>
  <si>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</si>
  <si>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</si>
  <si>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</si>
  <si>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</si>
  <si>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</si>
  <si>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</si>
  <si>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</si>
  <si>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</si>
  <si>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</si>
  <si>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</si>
  <si>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</si>
  <si>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</si>
  <si>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</si>
  <si>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</si>
  <si>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</si>
  <si>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</si>
  <si>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</si>
  <si>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</si>
  <si>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</si>
  <si>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</si>
  <si>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</si>
  <si>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</si>
  <si>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</si>
  <si>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</si>
  <si>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</si>
  <si>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</si>
  <si>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</si>
  <si>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</si>
  <si>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</si>
  <si>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</si>
  <si>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</si>
  <si>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</si>
  <si>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</si>
  <si>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</si>
  <si>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</si>
  <si>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</si>
  <si>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</si>
  <si>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</si>
  <si>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</si>
  <si>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</si>
  <si>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</si>
  <si>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</si>
  <si>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</si>
  <si>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</si>
  <si>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</si>
  <si>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</si>
  <si>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</si>
  <si>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</si>
  <si>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</si>
  <si>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</si>
  <si>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</si>
  <si>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</si>
  <si>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</si>
  <si>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</si>
  <si>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</si>
  <si>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</si>
  <si>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</si>
  <si>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</si>
  <si>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</si>
  <si>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</si>
  <si>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</si>
  <si>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</si>
  <si>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</si>
  <si>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</si>
  <si>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</si>
  <si>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</si>
  <si>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</si>
  <si>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</si>
  <si>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</si>
  <si>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</si>
  <si>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</si>
  <si>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</si>
  <si>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</si>
  <si>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</si>
  <si>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</si>
  <si>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</si>
  <si>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</si>
  <si>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</si>
  <si>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</si>
  <si>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</si>
  <si>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</si>
  <si>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</si>
  <si>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</si>
  <si>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</si>
  <si>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</si>
  <si>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</si>
  <si>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</si>
  <si>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</si>
  <si>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</si>
  <si>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</si>
  <si>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</si>
  <si>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</si>
  <si>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</si>
  <si>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</si>
  <si>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</si>
  <si>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</si>
  <si>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</si>
  <si>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</si>
  <si>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</si>
  <si>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</si>
  <si>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</si>
  <si>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</si>
  <si>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</si>
  <si>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</si>
  <si>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</si>
  <si>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</si>
  <si>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</si>
  <si>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</si>
  <si>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</si>
  <si>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</si>
  <si>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</si>
  <si>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</si>
  <si>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</si>
  <si>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</si>
  <si>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</si>
  <si>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</si>
  <si>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</si>
  <si>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</si>
  <si>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</si>
  <si>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</si>
  <si>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</si>
  <si>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</si>
  <si>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</si>
  <si>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</si>
  <si>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</si>
  <si>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</si>
  <si>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</si>
  <si>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</si>
  <si>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</si>
  <si>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</si>
  <si>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</si>
  <si>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</si>
  <si>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</si>
  <si>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</si>
  <si>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</si>
  <si>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</si>
  <si>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</si>
  <si>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</si>
  <si>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</si>
  <si>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</si>
  <si>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</si>
  <si>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</si>
  <si>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</si>
  <si>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</si>
  <si>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</si>
  <si>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</si>
  <si>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</si>
  <si>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</si>
  <si>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</si>
  <si>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</si>
  <si>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</si>
  <si>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</si>
  <si>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</si>
  <si>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</si>
  <si>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</si>
  <si>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</si>
  <si>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</si>
  <si>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</si>
  <si>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</si>
  <si>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</si>
  <si>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</si>
  <si>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</si>
  <si>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</si>
  <si>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</si>
  <si>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</si>
  <si>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</si>
  <si>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</si>
  <si>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</si>
  <si>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</si>
  <si>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</si>
  <si>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</si>
  <si>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</si>
  <si>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</si>
  <si>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</si>
  <si>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</si>
  <si>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</si>
  <si>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</si>
  <si>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</si>
  <si>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</si>
  <si>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</si>
  <si>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</si>
  <si>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</si>
  <si>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</si>
  <si>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</si>
  <si>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</si>
  <si>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</si>
  <si>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</si>
  <si>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</si>
  <si>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</si>
  <si>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</si>
  <si>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</si>
  <si>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</si>
  <si>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</si>
  <si>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</si>
  <si>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</si>
  <si>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</si>
  <si>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</si>
  <si>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</si>
  <si>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</si>
  <si>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</si>
  <si>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</si>
  <si>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</si>
  <si>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</si>
  <si>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</si>
  <si>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</si>
  <si>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</si>
  <si>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</si>
  <si>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</si>
  <si>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</si>
  <si>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</si>
  <si>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</si>
  <si>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</si>
  <si>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</si>
  <si>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</si>
  <si>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</si>
  <si>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</si>
  <si>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</si>
  <si>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</si>
  <si>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</si>
  <si>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</si>
  <si>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</si>
  <si>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</si>
  <si>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</si>
  <si>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</si>
  <si>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</si>
  <si>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</si>
  <si>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</si>
  <si>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</si>
  <si>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</si>
  <si>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</si>
  <si>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</si>
  <si>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</si>
  <si>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</si>
  <si>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</si>
  <si>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</si>
  <si>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</si>
  <si>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</si>
  <si>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</si>
  <si>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</si>
  <si>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</si>
  <si>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</si>
  <si>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</si>
  <si>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</si>
  <si>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</si>
  <si>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</si>
  <si>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</si>
  <si>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</si>
  <si>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</si>
  <si>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</si>
  <si>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</si>
  <si>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</si>
  <si>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</si>
  <si>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</si>
  <si>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</si>
  <si>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</si>
  <si>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</si>
  <si>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</si>
  <si>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</si>
  <si>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</si>
  <si>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</si>
  <si>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</si>
  <si>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</si>
  <si>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</si>
  <si>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</si>
  <si>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</si>
  <si>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</si>
  <si>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</si>
  <si>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</si>
  <si>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</si>
  <si>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</si>
  <si>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</si>
  <si>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</si>
  <si>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</si>
  <si>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</si>
  <si>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</si>
  <si>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</si>
  <si>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</si>
  <si>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</si>
  <si>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</si>
  <si>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</si>
  <si>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</si>
  <si>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</si>
  <si>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</si>
  <si>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</si>
  <si>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</si>
  <si>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</si>
  <si>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</si>
  <si>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</si>
  <si>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</si>
  <si>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</si>
  <si>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</si>
  <si>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</si>
  <si>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</si>
  <si>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</si>
  <si>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</si>
  <si>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</si>
  <si>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</si>
  <si>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</si>
  <si>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</si>
  <si>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</si>
  <si>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</si>
  <si>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</si>
  <si>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</si>
  <si>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</si>
  <si>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</si>
  <si>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</si>
  <si>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</si>
  <si>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</si>
  <si>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</si>
  <si>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</si>
  <si>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</si>
  <si>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</si>
  <si>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</si>
  <si>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</si>
  <si>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</si>
  <si>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</si>
  <si>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</si>
  <si>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</si>
  <si>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</si>
  <si>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</si>
  <si>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</si>
  <si>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</si>
  <si>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</si>
  <si>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</si>
  <si>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</si>
  <si>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</si>
  <si>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</si>
  <si>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</si>
  <si>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</si>
  <si>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</si>
  <si>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</si>
  <si>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</si>
  <si>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</si>
  <si>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</si>
  <si>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</si>
  <si>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</si>
  <si>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</si>
  <si>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</si>
  <si>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</si>
  <si>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</si>
  <si>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</si>
  <si>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</si>
  <si>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</si>
  <si>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</si>
  <si>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</si>
  <si>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</si>
  <si>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</si>
  <si>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</si>
  <si>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</si>
  <si>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</si>
  <si>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</si>
  <si>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</si>
  <si>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</si>
  <si>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</si>
  <si>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</si>
  <si>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</si>
  <si>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</si>
  <si>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</si>
  <si>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</si>
  <si>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</si>
  <si>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</si>
  <si>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</si>
  <si>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</si>
  <si>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</si>
  <si>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</si>
  <si>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</si>
  <si>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</si>
  <si>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</si>
  <si>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</si>
  <si>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</si>
  <si>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</si>
  <si>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</si>
  <si>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</si>
  <si>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</si>
  <si>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</si>
  <si>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</si>
  <si>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</si>
  <si>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</si>
  <si>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</si>
  <si>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</si>
  <si>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</si>
  <si>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</si>
  <si>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</si>
  <si>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</si>
  <si>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</si>
  <si>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</si>
  <si>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</si>
  <si>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</si>
  <si>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</si>
  <si>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</si>
  <si>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</si>
  <si>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</si>
  <si>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</si>
  <si>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</si>
  <si>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</si>
  <si>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</si>
  <si>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</si>
  <si>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</si>
  <si>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</si>
  <si>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</si>
  <si>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</si>
  <si>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</si>
  <si>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</si>
  <si>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</si>
  <si>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</si>
  <si>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</si>
  <si>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</si>
  <si>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</si>
  <si>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</si>
  <si>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</si>
  <si>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</si>
  <si>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</si>
  <si>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</si>
  <si>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</si>
  <si>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</si>
  <si>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</si>
  <si>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</si>
  <si>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</si>
  <si>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</si>
  <si>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</si>
  <si>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</si>
  <si>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</si>
  <si>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</si>
  <si>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</si>
  <si>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</si>
  <si>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</si>
  <si>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</si>
  <si>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</si>
  <si>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</si>
  <si>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</si>
  <si>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</si>
  <si>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</si>
  <si>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</si>
  <si>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</si>
  <si>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</si>
  <si>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</si>
  <si>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</si>
  <si>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</si>
  <si>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</si>
  <si>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</si>
  <si>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</si>
  <si>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</si>
  <si>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</si>
  <si>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</si>
  <si>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</si>
  <si>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</si>
  <si>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</si>
  <si>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</si>
  <si>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</si>
  <si>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</si>
  <si>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</si>
  <si>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</si>
  <si>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</si>
  <si>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</si>
  <si>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</si>
  <si>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</si>
  <si>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</si>
  <si>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</si>
  <si>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</si>
  <si>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</si>
  <si>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</si>
  <si>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</si>
  <si>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</si>
  <si>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</si>
  <si>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</si>
  <si>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</si>
  <si>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</si>
  <si>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</si>
  <si>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</si>
  <si>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</si>
  <si>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</si>
  <si>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</si>
  <si>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</si>
  <si>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</si>
  <si>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</si>
  <si>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</si>
  <si>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</si>
  <si>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</si>
  <si>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</si>
  <si>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</si>
  <si>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</si>
  <si>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</si>
  <si>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</si>
  <si>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</si>
  <si>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</si>
  <si>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</si>
  <si>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</si>
  <si>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</si>
  <si>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</si>
  <si>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</si>
  <si>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</si>
  <si>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</si>
  <si>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</si>
  <si>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</si>
  <si>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</si>
  <si>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</si>
  <si>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</si>
  <si>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</si>
  <si>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</si>
  <si>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</si>
  <si>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</si>
  <si>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</si>
  <si>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</si>
  <si>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</si>
  <si>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</si>
  <si>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</si>
  <si>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</si>
  <si>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</si>
  <si>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</si>
  <si>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</si>
  <si>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</si>
  <si>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</si>
  <si>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</si>
  <si>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</si>
  <si>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</si>
  <si>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</si>
  <si>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</si>
  <si>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</si>
  <si>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</si>
  <si>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</si>
  <si>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</si>
  <si>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</si>
  <si>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</si>
  <si>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</si>
  <si>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</si>
  <si>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</si>
  <si>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</si>
  <si>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</si>
  <si>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</si>
  <si>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</si>
  <si>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</si>
  <si>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</si>
  <si>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</si>
  <si>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</si>
  <si>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</si>
  <si>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</si>
  <si>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</si>
  <si>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</si>
  <si>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</si>
  <si>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</si>
  <si>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</si>
  <si>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</si>
  <si>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</si>
  <si>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</si>
  <si>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</si>
  <si>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</si>
  <si>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</si>
  <si>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</si>
  <si>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</si>
  <si>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</si>
  <si>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</si>
  <si>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</si>
  <si>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</si>
  <si>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</si>
  <si>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</si>
  <si>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</si>
  <si>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</si>
  <si>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</si>
  <si>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</si>
  <si>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</si>
  <si>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</si>
  <si>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</si>
  <si>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</si>
  <si>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</si>
  <si>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</si>
  <si>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</si>
  <si>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</si>
  <si>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</si>
  <si>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</si>
  <si>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</si>
  <si>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</si>
  <si>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</si>
  <si>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</si>
  <si>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</si>
  <si>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</si>
  <si>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</si>
  <si>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</si>
  <si>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</si>
  <si>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</si>
  <si>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</si>
  <si>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</si>
  <si>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</si>
  <si>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</si>
  <si>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</si>
  <si>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</si>
  <si>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</si>
  <si>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</si>
  <si>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</si>
  <si>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</si>
  <si>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</si>
  <si>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</si>
  <si>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</si>
  <si>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</si>
  <si>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</si>
  <si>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</si>
  <si>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</si>
  <si>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</si>
  <si>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</si>
  <si>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</si>
  <si>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</si>
  <si>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</si>
  <si>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</si>
  <si>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</si>
  <si>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</si>
  <si>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</si>
  <si>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</si>
  <si>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</si>
  <si>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</si>
  <si>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</si>
  <si>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</si>
  <si>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</si>
  <si>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</si>
  <si>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</si>
  <si>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</si>
  <si>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</si>
  <si>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</si>
  <si>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</si>
  <si>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</si>
  <si>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</si>
  <si>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</si>
  <si>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</si>
  <si>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</si>
  <si>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</si>
  <si>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</si>
  <si>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</si>
  <si>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</si>
  <si>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</si>
  <si>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</si>
  <si>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</si>
  <si>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</si>
  <si>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</si>
  <si>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</si>
  <si>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</si>
  <si>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</si>
  <si>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</si>
  <si>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</si>
  <si>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</si>
  <si>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</si>
  <si>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</si>
  <si>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</si>
  <si>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</si>
  <si>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</si>
  <si>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</si>
  <si>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</si>
  <si>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</si>
  <si>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</si>
  <si>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</si>
  <si>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</si>
  <si>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</si>
  <si>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</si>
  <si>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</si>
  <si>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</si>
  <si>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</si>
  <si>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</si>
  <si>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</si>
  <si>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</si>
  <si>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</si>
  <si>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</si>
  <si>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</si>
  <si>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</si>
  <si>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</si>
  <si>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</si>
  <si>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</si>
  <si>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</si>
  <si>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</si>
  <si>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</si>
  <si>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</si>
  <si>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</si>
  <si>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</si>
  <si>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</si>
  <si>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</si>
  <si>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</si>
  <si>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</si>
  <si>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</si>
  <si>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</si>
  <si>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</si>
  <si>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</si>
  <si>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</si>
  <si>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</si>
  <si>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</si>
  <si>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</si>
  <si>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</si>
  <si>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</si>
  <si>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</si>
  <si>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</si>
  <si>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</si>
  <si>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</si>
  <si>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</si>
  <si>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</si>
  <si>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</si>
  <si>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</si>
  <si>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</si>
  <si>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</si>
  <si>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</si>
  <si>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</si>
  <si>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</si>
  <si>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</si>
  <si>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</si>
  <si>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</si>
  <si>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</si>
  <si>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</si>
  <si>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</si>
  <si>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</si>
  <si>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</si>
  <si>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</si>
  <si>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</si>
  <si>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</si>
  <si>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</si>
  <si>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</si>
  <si>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</si>
  <si>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</si>
  <si>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</si>
  <si>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</si>
  <si>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</si>
  <si>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</si>
  <si>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</si>
  <si>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</si>
  <si>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</si>
  <si>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</si>
  <si>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</si>
  <si>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</si>
  <si>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</si>
  <si>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</si>
  <si>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</si>
  <si>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</si>
  <si>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</si>
  <si>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</si>
  <si>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</si>
  <si>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</si>
  <si>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</si>
  <si>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</si>
  <si>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</si>
  <si>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</si>
  <si>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</si>
  <si>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</si>
  <si>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</si>
  <si>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</si>
  <si>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</si>
  <si>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</si>
  <si>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</si>
  <si>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</si>
  <si>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</si>
  <si>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</si>
  <si>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</si>
  <si>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</si>
  <si>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</si>
  <si>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</si>
  <si>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</si>
  <si>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</si>
  <si>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</si>
  <si>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</si>
  <si>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</si>
  <si>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</si>
  <si>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</si>
  <si>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</si>
  <si>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</si>
  <si>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</si>
  <si>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</si>
  <si>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</si>
  <si>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</si>
  <si>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</si>
  <si>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</si>
  <si>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</si>
  <si>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</si>
  <si>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</si>
  <si>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</si>
  <si>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</si>
  <si>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</si>
  <si>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</si>
  <si>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</si>
  <si>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</si>
  <si>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</si>
  <si>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</si>
  <si>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</si>
  <si>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</si>
  <si>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</si>
  <si>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</si>
  <si>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</si>
  <si>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</si>
  <si>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</si>
  <si>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</si>
  <si>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</si>
  <si>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</si>
  <si>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</si>
  <si>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</si>
  <si>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</si>
  <si>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</si>
  <si>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</si>
  <si>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</si>
  <si>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</si>
  <si>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</si>
  <si>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</si>
  <si>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</si>
  <si>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</si>
  <si>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</si>
  <si>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</si>
  <si>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</si>
  <si>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</si>
  <si>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</si>
  <si>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</si>
  <si>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</si>
  <si>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</si>
  <si>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</si>
  <si>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</si>
  <si>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</si>
  <si>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</si>
  <si>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</si>
  <si>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</si>
  <si>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</si>
  <si>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</si>
  <si>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</si>
  <si>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</si>
  <si>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</si>
  <si>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</si>
  <si>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</si>
  <si>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</si>
  <si>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</si>
  <si>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</si>
  <si>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</si>
  <si>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</si>
  <si>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</si>
  <si>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</si>
  <si>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</si>
  <si>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</si>
  <si>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</si>
  <si>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</si>
  <si>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</si>
  <si>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</si>
  <si>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</si>
  <si>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</si>
  <si>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</si>
  <si>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</si>
  <si>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</si>
  <si>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</si>
  <si>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</si>
  <si>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</si>
  <si>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</si>
  <si>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</si>
  <si>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</si>
  <si>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</si>
  <si>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</si>
  <si>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</si>
  <si>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</si>
  <si>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</si>
  <si>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</si>
  <si>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</si>
  <si>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</si>
  <si>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</si>
  <si>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</si>
  <si>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</si>
  <si>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</si>
  <si>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</si>
  <si>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</si>
  <si>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</si>
  <si>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</si>
  <si>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</si>
  <si>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</si>
  <si>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</si>
  <si>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</si>
  <si>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</si>
  <si>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</si>
  <si>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</si>
  <si>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</si>
  <si>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</si>
  <si>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</si>
  <si>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</si>
  <si>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</si>
  <si>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</si>
  <si>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</si>
  <si>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</si>
  <si>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</si>
  <si>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</si>
  <si>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</si>
  <si>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</si>
  <si>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</si>
  <si>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</si>
  <si>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</si>
  <si>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</si>
  <si>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</si>
  <si>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</si>
  <si>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</si>
  <si>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</si>
  <si>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</si>
  <si>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</si>
  <si>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</si>
  <si>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</si>
  <si>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</si>
  <si>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</si>
  <si>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</si>
  <si>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</si>
  <si>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</si>
  <si>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</si>
  <si>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</si>
  <si>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</si>
  <si>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</si>
  <si>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</si>
  <si>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</si>
  <si>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</si>
  <si>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</si>
  <si>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</si>
  <si>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</si>
  <si>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</si>
  <si>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</si>
  <si>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</si>
  <si>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</si>
  <si>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</si>
  <si>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</si>
  <si>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</si>
  <si>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</si>
  <si>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</si>
  <si>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</si>
  <si>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</si>
  <si>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</si>
  <si>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</si>
  <si>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</si>
  <si>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</si>
  <si>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</si>
  <si>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</si>
  <si>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</si>
  <si>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</si>
  <si>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</si>
  <si>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</si>
  <si>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</si>
  <si>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</si>
  <si>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</si>
  <si>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</si>
  <si>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</si>
  <si>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</si>
  <si>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</si>
  <si>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</si>
  <si>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</si>
  <si>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</si>
  <si>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</si>
  <si>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</si>
  <si>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</si>
  <si>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</si>
  <si>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</si>
  <si>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</si>
  <si>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</si>
  <si>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</si>
  <si>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</si>
  <si>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</si>
  <si>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</si>
  <si>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</si>
  <si>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</si>
  <si>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</si>
  <si>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</si>
  <si>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</si>
  <si>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</si>
  <si>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</si>
  <si>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</si>
  <si>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</si>
  <si>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</si>
  <si>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</si>
  <si>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</si>
  <si>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</si>
  <si>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</si>
  <si>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</si>
  <si>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</si>
  <si>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</si>
  <si>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</si>
  <si>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</si>
  <si>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</si>
  <si>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</si>
  <si>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</si>
  <si>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</si>
  <si>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</si>
  <si>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</si>
  <si>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</si>
  <si>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</si>
  <si>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</si>
  <si>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</si>
  <si>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</si>
  <si>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</si>
  <si>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</si>
  <si>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</si>
  <si>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</si>
  <si>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</si>
  <si>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</si>
  <si>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</si>
  <si>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</si>
  <si>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</si>
  <si>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</si>
  <si>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</si>
  <si>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</si>
  <si>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</si>
  <si>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</si>
  <si>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</si>
  <si>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</si>
  <si>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</si>
  <si>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</si>
  <si>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</si>
  <si>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</si>
  <si>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</si>
  <si>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</si>
  <si>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</si>
  <si>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</si>
  <si>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</si>
  <si>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</si>
  <si>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</si>
  <si>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</si>
  <si>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</si>
  <si>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</si>
  <si>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</si>
  <si>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</si>
  <si>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</si>
  <si>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</si>
  <si>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</si>
  <si>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</si>
  <si>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</si>
  <si>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</si>
  <si>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</si>
  <si>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</si>
  <si>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</si>
  <si>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</si>
  <si>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</si>
  <si>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</si>
  <si>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</si>
  <si>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</si>
  <si>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</si>
  <si>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</si>
  <si>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</si>
  <si>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</si>
  <si>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</si>
  <si>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</si>
  <si>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</si>
  <si>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</si>
  <si>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</si>
  <si>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</si>
  <si>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</si>
  <si>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</si>
  <si>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</si>
  <si>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</si>
  <si>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</si>
  <si>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</si>
  <si>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</si>
  <si>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</si>
  <si>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</si>
  <si>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</si>
  <si>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</si>
  <si>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</si>
  <si>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</si>
  <si>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</si>
  <si>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</si>
  <si>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</si>
  <si>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</si>
  <si>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</si>
  <si>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</si>
  <si>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</si>
  <si>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</si>
  <si>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</si>
  <si>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</si>
  <si>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</si>
  <si>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</si>
  <si>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</si>
  <si>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</si>
  <si>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</si>
  <si>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</si>
  <si>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</si>
  <si>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</si>
  <si>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</si>
  <si>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</si>
  <si>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</si>
  <si>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</si>
  <si>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</si>
  <si>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</si>
  <si>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</si>
  <si>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</si>
  <si>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</si>
  <si>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</si>
  <si>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</si>
  <si>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</si>
  <si>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</si>
  <si>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</si>
  <si>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</si>
  <si>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</si>
  <si>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</si>
  <si>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</si>
  <si>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</si>
  <si>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</si>
  <si>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</si>
  <si>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</si>
  <si>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</si>
  <si>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</si>
  <si>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</si>
  <si>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</si>
  <si>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</si>
  <si>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</si>
  <si>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</si>
  <si>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</si>
  <si>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</si>
  <si>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</si>
  <si>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</si>
  <si>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</si>
  <si>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</si>
  <si>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</si>
  <si>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</si>
  <si>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</si>
  <si>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</si>
  <si>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</si>
  <si>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</si>
  <si>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</si>
  <si>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</si>
  <si>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</si>
  <si>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</si>
  <si>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</si>
  <si>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</si>
  <si>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</si>
  <si>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</si>
  <si>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</si>
  <si>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</si>
  <si>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</si>
  <si>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</si>
  <si>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</si>
  <si>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</si>
  <si>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</si>
  <si>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</si>
  <si>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</si>
  <si>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</si>
  <si>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</si>
  <si>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</si>
  <si>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</si>
  <si>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</si>
  <si>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</si>
  <si>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</si>
  <si>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</si>
  <si>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</si>
  <si>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</si>
  <si>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</si>
  <si>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</si>
  <si>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</si>
  <si>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</si>
  <si>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</si>
  <si>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</si>
  <si>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</si>
  <si>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</si>
  <si>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</si>
  <si>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</si>
  <si>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</si>
  <si>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</si>
  <si>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</si>
  <si>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</si>
  <si>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</si>
  <si>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</si>
  <si>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</si>
  <si>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</si>
  <si>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</si>
  <si>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</si>
  <si>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</si>
  <si>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</si>
  <si>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</si>
  <si>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</si>
  <si>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</si>
  <si>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</si>
  <si>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</si>
  <si>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</si>
  <si>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</si>
  <si>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</si>
  <si>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</si>
  <si>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</si>
  <si>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</si>
  <si>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</si>
  <si>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</si>
  <si>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</si>
  <si>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</si>
  <si>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</si>
  <si>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</si>
  <si>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</si>
  <si>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</si>
  <si>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</si>
  <si>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</si>
  <si>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</si>
  <si>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</si>
  <si>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</si>
  <si>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</si>
  <si>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</si>
  <si>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</si>
  <si>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</si>
  <si>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</si>
  <si>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</si>
  <si>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</si>
  <si>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</si>
  <si>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</si>
  <si>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</si>
  <si>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</si>
  <si>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</si>
  <si>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</si>
  <si>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</si>
  <si>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</si>
  <si>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</si>
  <si>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</si>
  <si>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</si>
  <si>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</si>
  <si>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</si>
  <si>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</si>
  <si>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</si>
  <si>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</si>
  <si>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</si>
  <si>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</si>
  <si>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</si>
  <si>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</si>
  <si>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</si>
  <si>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</si>
  <si>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</si>
  <si>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</si>
  <si>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</si>
  <si>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</si>
  <si>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</si>
  <si>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</si>
  <si>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</si>
  <si>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</si>
  <si>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</si>
  <si>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</si>
  <si>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</si>
  <si>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</si>
  <si>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</si>
  <si>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</si>
  <si>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</si>
  <si>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</si>
  <si>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</si>
  <si>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</si>
  <si>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</si>
  <si>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</si>
  <si>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</si>
  <si>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</si>
  <si>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</si>
  <si>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</si>
  <si>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</si>
  <si>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</si>
  <si>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</si>
  <si>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</si>
  <si>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</si>
  <si>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</si>
  <si>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</si>
  <si>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</si>
  <si>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</si>
  <si>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</si>
  <si>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</si>
  <si>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</si>
  <si>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</si>
  <si>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</si>
  <si>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</si>
  <si>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</si>
  <si>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</si>
  <si>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</si>
  <si>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</si>
  <si>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</si>
  <si>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</si>
  <si>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</si>
  <si>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</si>
  <si>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</si>
  <si>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</si>
  <si>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</si>
  <si>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</si>
  <si>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</si>
  <si>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</si>
  <si>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</si>
  <si>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</si>
  <si>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</si>
  <si>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</si>
  <si>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</si>
  <si>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</si>
  <si>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</si>
  <si>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</si>
  <si>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</si>
  <si>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</si>
  <si>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</si>
  <si>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</si>
  <si>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</si>
  <si>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</si>
  <si>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</si>
  <si>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</si>
  <si>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</si>
  <si>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</si>
  <si>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</si>
  <si>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</si>
  <si>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</si>
  <si>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</si>
  <si>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</si>
  <si>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</si>
  <si>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</si>
  <si>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</si>
  <si>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</si>
  <si>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</si>
  <si>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</si>
  <si>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</si>
  <si>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</si>
  <si>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</si>
  <si>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</si>
  <si>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</si>
  <si>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</si>
  <si>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</si>
  <si>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</si>
  <si>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</si>
  <si>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</si>
  <si>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</si>
  <si>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</si>
  <si>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</si>
  <si>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</si>
  <si>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</si>
  <si>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</si>
  <si>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</si>
  <si>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</si>
  <si>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</si>
  <si>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</si>
  <si>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</si>
  <si>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</si>
  <si>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</si>
  <si>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</si>
  <si>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</si>
  <si>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</si>
  <si>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</si>
  <si>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</si>
  <si>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</si>
  <si>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</si>
  <si>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</si>
  <si>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</si>
  <si>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</si>
  <si>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</si>
  <si>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</si>
  <si>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</si>
  <si>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</si>
  <si>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</si>
  <si>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</si>
  <si>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</si>
  <si>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</si>
  <si>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</si>
  <si>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</si>
  <si>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</si>
  <si>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</si>
  <si>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</si>
  <si>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</si>
  <si>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</si>
  <si>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</si>
  <si>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</si>
  <si>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</si>
  <si>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</si>
  <si>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</si>
  <si>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</si>
  <si>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</si>
  <si>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</si>
  <si>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</si>
  <si>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</si>
  <si>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</si>
  <si>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</si>
  <si>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</si>
  <si>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</si>
  <si>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</si>
  <si>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</si>
  <si>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</si>
  <si>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</si>
  <si>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</si>
  <si>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</si>
  <si>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</si>
  <si>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</si>
  <si>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</si>
  <si>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</si>
  <si>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</si>
  <si>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</si>
  <si>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</si>
  <si>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</si>
  <si>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</si>
  <si>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</si>
  <si>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</si>
  <si>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</si>
  <si>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</si>
  <si>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</si>
  <si>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</si>
  <si>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</si>
  <si>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</si>
  <si>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</si>
  <si>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</si>
  <si>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</si>
  <si>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</si>
  <si>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</si>
  <si>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</si>
  <si>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</si>
  <si>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</si>
  <si>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</si>
  <si>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</si>
  <si>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</si>
  <si>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</si>
  <si>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</si>
  <si>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</si>
  <si>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</si>
  <si>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</si>
  <si>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</si>
  <si>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</si>
  <si>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</si>
  <si>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</si>
  <si>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</si>
  <si>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</si>
  <si>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</si>
  <si>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</si>
  <si>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</si>
  <si>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</si>
  <si>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</si>
  <si>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</si>
  <si>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</si>
  <si>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</si>
  <si>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</si>
  <si>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</si>
  <si>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</si>
  <si>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</si>
  <si>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</si>
  <si>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</si>
  <si>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</si>
  <si>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</si>
  <si>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</si>
  <si>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</si>
  <si>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</si>
  <si>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</si>
  <si>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</si>
  <si>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</si>
  <si>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</si>
  <si>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</si>
  <si>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</si>
  <si>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</si>
  <si>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</si>
  <si>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</si>
  <si>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</si>
  <si>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</si>
  <si>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</si>
  <si>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</si>
  <si>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</si>
  <si>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</si>
  <si>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</si>
  <si>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</si>
  <si>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</si>
  <si>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</si>
  <si>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</si>
  <si>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</si>
  <si>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</si>
  <si>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</si>
  <si>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</si>
  <si>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</si>
  <si>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</si>
  <si>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</si>
  <si>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</si>
  <si>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</si>
  <si>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</si>
  <si>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</si>
  <si>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</si>
  <si>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</si>
  <si>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</si>
  <si>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</si>
  <si>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</si>
  <si>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</si>
  <si>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</si>
  <si>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</si>
  <si>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</si>
  <si>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</si>
  <si>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</si>
  <si>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</si>
  <si>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</si>
  <si>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</si>
  <si>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</si>
  <si>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</si>
  <si>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</si>
  <si>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</si>
  <si>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</si>
  <si>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</si>
  <si>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</si>
  <si>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</si>
  <si>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</si>
  <si>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</si>
  <si>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</si>
  <si>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</si>
  <si>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</si>
  <si>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</si>
  <si>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</si>
  <si>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</si>
  <si>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</si>
  <si>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</si>
  <si>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</si>
  <si>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</si>
  <si>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</si>
  <si>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</si>
  <si>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</si>
  <si>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</si>
  <si>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</si>
  <si>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</si>
  <si>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</si>
  <si>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</si>
  <si>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</si>
  <si>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</si>
  <si>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</si>
  <si>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</si>
  <si>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</si>
  <si>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</si>
  <si>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</si>
  <si>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</si>
  <si>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</si>
  <si>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</si>
  <si>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</si>
  <si>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</si>
  <si>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</si>
  <si>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</si>
  <si>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</si>
  <si>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</si>
  <si>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</si>
  <si>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</si>
  <si>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</si>
  <si>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</si>
  <si>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</si>
  <si>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</si>
  <si>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</si>
  <si>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</si>
  <si>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</si>
  <si>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</si>
  <si>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</si>
  <si>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</si>
  <si>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</si>
  <si>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</si>
  <si>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</si>
  <si>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</si>
  <si>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</si>
  <si>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</si>
  <si>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</si>
  <si>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</si>
  <si>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</si>
  <si>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</si>
  <si>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</si>
  <si>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</si>
  <si>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</si>
  <si>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</si>
  <si>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</si>
  <si>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</si>
  <si>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</si>
  <si>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</si>
  <si>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</si>
  <si>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</si>
  <si>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</si>
  <si>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</si>
  <si>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</si>
  <si>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</si>
  <si>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</si>
  <si>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</si>
  <si>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</si>
  <si>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</si>
  <si>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</si>
  <si>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</si>
  <si>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</si>
  <si>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</si>
  <si>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</si>
  <si>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</si>
  <si>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</si>
  <si>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</si>
  <si>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</si>
  <si>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</si>
  <si>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</si>
  <si>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</si>
  <si>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</si>
  <si>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</si>
  <si>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</si>
  <si>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</si>
  <si>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</si>
  <si>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</si>
  <si>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</si>
  <si>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</si>
  <si>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</si>
  <si>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</si>
  <si>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</si>
  <si>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</si>
  <si>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</si>
  <si>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</si>
  <si>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</si>
  <si>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</si>
  <si>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</si>
  <si>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</si>
  <si>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</si>
  <si>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</si>
  <si>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</si>
  <si>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</si>
  <si>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</si>
  <si>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</si>
  <si>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</si>
  <si>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</si>
  <si>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</si>
  <si>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</si>
  <si>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</si>
  <si>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</si>
  <si>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</si>
  <si>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</si>
  <si>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</si>
  <si>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</si>
  <si>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</si>
  <si>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</si>
  <si>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</si>
  <si>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</si>
  <si>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</si>
  <si>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</si>
  <si>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</si>
  <si>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</si>
  <si>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</si>
  <si>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</si>
  <si>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</si>
  <si>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</si>
  <si>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</si>
  <si>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</si>
  <si>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</si>
  <si>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</si>
  <si>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</si>
  <si>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</si>
  <si>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</si>
  <si>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</si>
  <si>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</si>
  <si>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</si>
  <si>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</si>
  <si>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</si>
  <si>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</si>
  <si>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</si>
  <si>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</si>
  <si>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</si>
  <si>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</si>
  <si>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</si>
  <si>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</si>
  <si>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</si>
  <si>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</si>
  <si>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</si>
  <si>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</si>
  <si>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</si>
  <si>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</si>
  <si>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</si>
  <si>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</si>
  <si>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</si>
  <si>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</si>
  <si>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</si>
  <si>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</si>
  <si>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</si>
  <si>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</si>
  <si>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</si>
  <si>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</si>
  <si>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</si>
  <si>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</si>
  <si>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</si>
  <si>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</si>
  <si>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</si>
  <si>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</si>
  <si>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</si>
  <si>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</si>
  <si>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</si>
  <si>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</si>
  <si>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</si>
  <si>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</si>
  <si>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</si>
  <si>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</si>
  <si>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</si>
  <si>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</si>
  <si>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</si>
  <si>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</si>
  <si>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</si>
  <si>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</si>
  <si>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</si>
  <si>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</si>
  <si>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</si>
  <si>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</si>
  <si>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</si>
  <si>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</si>
  <si>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</si>
  <si>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</si>
  <si>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</si>
  <si>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</si>
  <si>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</si>
  <si>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</si>
  <si>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</si>
  <si>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</si>
  <si>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</si>
  <si>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</si>
  <si>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</si>
  <si>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</si>
  <si>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</si>
  <si>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</si>
  <si>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</si>
  <si>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</si>
  <si>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</si>
  <si>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</si>
  <si>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</si>
  <si>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</si>
  <si>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</si>
  <si>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</si>
  <si>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</si>
  <si>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</si>
  <si>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</si>
  <si>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</si>
  <si>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</si>
  <si>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</si>
  <si>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</si>
  <si>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</si>
  <si>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</si>
  <si>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</si>
  <si>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</si>
  <si>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</si>
  <si>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</si>
  <si>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</si>
  <si>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</si>
  <si>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</si>
  <si>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</si>
  <si>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</si>
  <si>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</si>
  <si>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</si>
  <si>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</si>
  <si>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</si>
  <si>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</si>
  <si>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</si>
  <si>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</si>
  <si>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</si>
  <si>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</si>
  <si>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</si>
  <si>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</si>
  <si>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</si>
  <si>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</si>
  <si>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</si>
  <si>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</si>
  <si>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</si>
  <si>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</si>
  <si>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</si>
  <si>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</si>
  <si>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</si>
  <si>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</si>
  <si>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</si>
  <si>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</si>
  <si>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</si>
  <si>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</si>
  <si>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</si>
  <si>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</si>
  <si>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</si>
  <si>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</si>
  <si>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</si>
  <si>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</si>
  <si>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</si>
  <si>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</si>
  <si>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</si>
  <si>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</si>
  <si>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</si>
  <si>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</si>
  <si>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</si>
  <si>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</si>
  <si>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</si>
  <si>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</si>
  <si>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</si>
  <si>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</si>
  <si>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</si>
  <si>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</si>
  <si>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</si>
  <si>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</si>
  <si>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</si>
  <si>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</si>
  <si>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</si>
  <si>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</si>
  <si>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</si>
  <si>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</si>
  <si>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</si>
  <si>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</si>
  <si>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</si>
  <si>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</si>
  <si>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</si>
  <si>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</si>
  <si>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</si>
  <si>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</si>
  <si>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</si>
  <si>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</si>
  <si>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</si>
  <si>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</si>
  <si>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</si>
  <si>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</si>
  <si>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</si>
  <si>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</si>
  <si>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</si>
  <si>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</si>
  <si>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</si>
  <si>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</si>
  <si>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</si>
  <si>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</si>
  <si>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</si>
  <si>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</si>
  <si>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</si>
  <si>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</si>
  <si>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</si>
  <si>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</si>
  <si>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</si>
  <si>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</si>
  <si>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</si>
  <si>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</si>
  <si>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</si>
  <si>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</si>
  <si>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</si>
  <si>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</si>
  <si>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</si>
  <si>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</si>
  <si>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</si>
  <si>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</si>
  <si>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</si>
  <si>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</si>
  <si>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</si>
  <si>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</si>
  <si>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</si>
  <si>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</si>
  <si>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</si>
  <si>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</si>
  <si>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</si>
  <si>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</si>
  <si>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</si>
  <si>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</si>
  <si>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</si>
  <si>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</si>
  <si>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</si>
  <si>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</si>
  <si>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</si>
  <si>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</si>
  <si>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</si>
  <si>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</si>
  <si>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</si>
  <si>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</si>
  <si>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</si>
  <si>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</si>
  <si>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</si>
  <si>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</si>
  <si>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</si>
  <si>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</si>
  <si>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</si>
  <si>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</si>
  <si>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</si>
  <si>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</si>
  <si>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</si>
  <si>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</si>
  <si>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</si>
  <si>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</si>
  <si>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</si>
  <si>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</si>
  <si>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</si>
  <si>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</si>
  <si>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</si>
  <si>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</si>
  <si>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</si>
  <si>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</si>
  <si>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</si>
  <si>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</si>
  <si>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</si>
  <si>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</si>
  <si>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</si>
  <si>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</si>
  <si>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</si>
  <si>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</si>
  <si>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</si>
  <si>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</si>
  <si>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</si>
  <si>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</si>
  <si>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</si>
  <si>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</si>
  <si>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</si>
  <si>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</si>
  <si>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</si>
  <si>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</si>
  <si>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</si>
  <si>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</si>
  <si>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</si>
  <si>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</si>
  <si>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</si>
  <si>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</si>
  <si>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</si>
  <si>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</si>
  <si>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</si>
  <si>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</si>
  <si>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</si>
  <si>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</si>
  <si>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</si>
  <si>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</si>
  <si>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</si>
  <si>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</si>
  <si>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</si>
  <si>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</si>
  <si>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</si>
  <si>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</si>
  <si>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</si>
  <si>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</si>
  <si>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</si>
  <si>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</si>
  <si>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</si>
  <si>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</si>
  <si>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</si>
  <si>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</si>
  <si>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</si>
  <si>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</si>
  <si>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</si>
  <si>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</si>
  <si>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</si>
  <si>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</si>
  <si>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</si>
  <si>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</si>
  <si>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</si>
  <si>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</si>
  <si>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</si>
  <si>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</si>
  <si>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</si>
  <si>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</si>
  <si>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</si>
  <si>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</si>
  <si>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</si>
  <si>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</si>
  <si>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</si>
  <si>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</si>
  <si>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</si>
  <si>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</si>
  <si>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</si>
  <si>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</si>
  <si>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</si>
  <si>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</si>
  <si>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</si>
  <si>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</si>
  <si>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</si>
  <si>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</si>
  <si>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</si>
  <si>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</si>
  <si>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</si>
  <si>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</si>
  <si>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</si>
  <si>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</si>
  <si>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</si>
  <si>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</si>
  <si>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</si>
  <si>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</si>
  <si>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</si>
  <si>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</si>
  <si>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</si>
  <si>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</si>
  <si>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</si>
  <si>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</si>
  <si>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</si>
  <si>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</si>
  <si>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</si>
  <si>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</si>
  <si>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</si>
  <si>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</si>
  <si>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</si>
  <si>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</si>
  <si>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</si>
  <si>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</si>
  <si>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</si>
  <si>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</si>
  <si>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</si>
  <si>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</si>
  <si>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</si>
  <si>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</si>
  <si>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</si>
  <si>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</si>
  <si>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</si>
  <si>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</si>
  <si>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</si>
  <si>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</si>
  <si>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</si>
  <si>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</si>
  <si>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</si>
  <si>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</si>
  <si>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</si>
  <si>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</si>
  <si>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</si>
  <si>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</si>
  <si>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</si>
  <si>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</si>
  <si>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</si>
  <si>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</si>
  <si>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</si>
  <si>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</si>
  <si>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</si>
  <si>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</si>
  <si>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</si>
  <si>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</si>
  <si>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</si>
  <si>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</si>
  <si>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</si>
  <si>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</si>
  <si>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</si>
  <si>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</si>
  <si>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</si>
  <si>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</si>
  <si>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</si>
  <si>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</si>
  <si>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</si>
  <si>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</si>
  <si>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</si>
  <si>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</si>
  <si>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</si>
  <si>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</si>
  <si>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</si>
  <si>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</si>
  <si>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</si>
  <si>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</si>
  <si>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</si>
  <si>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</si>
  <si>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</si>
  <si>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</si>
  <si>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</si>
  <si>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</si>
  <si>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</si>
  <si>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</si>
  <si>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</si>
  <si>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</si>
  <si>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</si>
  <si>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</si>
  <si>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</si>
  <si>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</si>
  <si>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</si>
  <si>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</si>
  <si>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</si>
  <si>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</si>
  <si>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</si>
  <si>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</si>
  <si>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</si>
  <si>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</si>
  <si>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</si>
  <si>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</si>
  <si>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</si>
  <si>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</si>
  <si>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</si>
  <si>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</si>
  <si>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</si>
  <si>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</si>
  <si>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</si>
  <si>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</si>
  <si>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</si>
  <si>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</si>
  <si>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</si>
  <si>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</si>
  <si>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</si>
  <si>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</si>
  <si>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</si>
  <si>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</si>
  <si>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</si>
  <si>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</si>
  <si>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</si>
  <si>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</si>
  <si>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</si>
  <si>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</si>
  <si>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</si>
  <si>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</si>
  <si>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</si>
  <si>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</si>
  <si>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</si>
  <si>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</si>
  <si>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</si>
  <si>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</si>
  <si>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</si>
  <si>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</si>
  <si>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</si>
  <si>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</si>
  <si>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</si>
  <si>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</si>
  <si>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</si>
  <si>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</si>
  <si>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</si>
  <si>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</si>
  <si>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</si>
  <si>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</si>
  <si>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</si>
  <si>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</si>
  <si>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</si>
  <si>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</si>
  <si>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</si>
  <si>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</si>
  <si>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</si>
  <si>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</si>
  <si>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</si>
  <si>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</si>
  <si>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</si>
  <si>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</si>
  <si>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</si>
  <si>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</si>
  <si>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</si>
  <si>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</si>
  <si>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</si>
  <si>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</si>
  <si>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</si>
  <si>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</si>
  <si>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</si>
  <si>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</si>
  <si>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</si>
  <si>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</si>
  <si>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</si>
  <si>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</si>
  <si>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</si>
  <si>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</si>
  <si>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</si>
  <si>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</si>
  <si>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</si>
  <si>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</si>
  <si>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</si>
  <si>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</si>
  <si>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</si>
  <si>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</si>
  <si>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</si>
  <si>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</si>
  <si>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</si>
  <si>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</si>
  <si>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</si>
  <si>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</si>
  <si>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</si>
  <si>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</si>
  <si>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</si>
  <si>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</si>
  <si>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</si>
  <si>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</si>
  <si>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</si>
  <si>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</si>
  <si>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</si>
  <si>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</si>
  <si>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</si>
  <si>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</si>
  <si>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</si>
  <si>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</si>
  <si>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</si>
  <si>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</si>
  <si>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</si>
  <si>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</si>
  <si>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</si>
  <si>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</si>
  <si>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</si>
  <si>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</si>
  <si>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</si>
  <si>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</si>
  <si>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</si>
  <si>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</si>
  <si>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</si>
  <si>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</si>
  <si>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</si>
  <si>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</si>
  <si>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</si>
  <si>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</si>
  <si>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</si>
  <si>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</si>
  <si>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</si>
  <si>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</si>
  <si>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</si>
  <si>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</si>
  <si>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</si>
  <si>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</si>
  <si>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</si>
  <si>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</si>
  <si>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</si>
  <si>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</si>
  <si>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</si>
  <si>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</si>
  <si>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</si>
  <si>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</si>
  <si>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</si>
  <si>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</si>
  <si>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</si>
  <si>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</si>
  <si>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</si>
  <si>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</si>
  <si>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</si>
  <si>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</si>
  <si>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</si>
  <si>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</si>
  <si>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</si>
  <si>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</si>
  <si>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</si>
  <si>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</si>
  <si>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</si>
  <si>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</si>
  <si>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</si>
  <si>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</si>
  <si>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</si>
  <si>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</si>
  <si>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</si>
  <si>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</si>
  <si>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</si>
  <si>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</si>
  <si>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</si>
  <si>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</si>
  <si>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</si>
  <si>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</si>
  <si>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</si>
  <si>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</si>
  <si>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</si>
  <si>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</si>
  <si>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</si>
  <si>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</si>
  <si>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</si>
  <si>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</si>
  <si>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</si>
  <si>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</si>
  <si>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</si>
  <si>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</si>
  <si>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</si>
  <si>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</si>
  <si>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</si>
  <si>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</si>
  <si>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</si>
  <si>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</si>
  <si>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</si>
  <si>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</si>
  <si>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</si>
  <si>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</si>
  <si>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</si>
  <si>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</si>
  <si>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</si>
  <si>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</si>
  <si>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</si>
  <si>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</si>
  <si>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</si>
  <si>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</si>
  <si>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</si>
  <si>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</si>
  <si>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</si>
  <si>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</si>
  <si>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</si>
  <si>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</si>
  <si>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</si>
  <si>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</si>
  <si>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</si>
  <si>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</si>
  <si>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</si>
  <si>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</si>
  <si>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</si>
  <si>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</si>
  <si>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</si>
  <si>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</si>
  <si>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</si>
  <si>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</si>
  <si>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</si>
  <si>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</si>
  <si>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</si>
  <si>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</si>
  <si>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</si>
  <si>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</si>
  <si>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</si>
  <si>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</si>
  <si>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</si>
  <si>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</si>
  <si>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</si>
  <si>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</si>
  <si>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</si>
  <si>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</si>
  <si>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</si>
  <si>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</si>
  <si>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</si>
  <si>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OSNOVNA ŠKOLA ALOJZIJA STEPINCA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</si>
</sst>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2713041.6999999997</v>
      </c>
      <c r="D2" s="6">
        <f>'PR-RAS'!E6</f>
        <v>3318113.1300000008</v>
      </c>
      <c r="E2" s="6">
        <v>0</v>
      </c>
      <c r="F2" s="6">
        <v>0</v>
      </c>
      <c r="G2" s="7">
        <f t="shared" ref="G2:G264" si="0">(B2/1000)*(C2*1+D2*2)</f>
        <v>9349.267960000001</v>
      </c>
      <c r="H2" s="7">
        <f t="shared" ref="H2:H264" si="1">ABS(C2-ROUND(C2,0))+ABS(D2-ROUND(D2,0))</f>
        <v>0.43000000109896064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1994485.1199999999</v>
      </c>
      <c r="D46" s="1">
        <f>'PR-RAS'!E50</f>
        <v>2468617.5800000005</v>
      </c>
      <c r="E46" s="1">
        <v>0</v>
      </c>
      <c r="F46" s="1">
        <v>0</v>
      </c>
      <c r="G46" s="2">
        <f t="shared" si="0"/>
        <v>311927.41260000004</v>
      </c>
      <c r="H46" s="2">
        <f t="shared" si="1"/>
        <v>0.53999999933876097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1948193.65</v>
      </c>
      <c r="D64" s="1">
        <f>'PR-RAS'!E68</f>
        <v>2411609.1700000004</v>
      </c>
      <c r="E64" s="1">
        <v>0</v>
      </c>
      <c r="F64" s="1">
        <v>0</v>
      </c>
      <c r="G64" s="2">
        <f t="shared" si="0"/>
        <v>426598.95537000004</v>
      </c>
      <c r="H64" s="2">
        <f t="shared" si="1"/>
        <v>0.52000000048428774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1908174.88</v>
      </c>
      <c r="D65" s="1">
        <f>'PR-RAS'!E69</f>
        <v>2368456.7200000002</v>
      </c>
      <c r="E65" s="1">
        <v>0</v>
      </c>
      <c r="F65" s="1">
        <v>0</v>
      </c>
      <c r="G65" s="2">
        <f t="shared" si="0"/>
        <v>425285.65248000005</v>
      </c>
      <c r="H65" s="2">
        <f t="shared" si="1"/>
        <v>0.39999999990686774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40018.769999999997</v>
      </c>
      <c r="D66" s="1">
        <f>'PR-RAS'!E70</f>
        <v>43152.45</v>
      </c>
      <c r="E66" s="1">
        <v>0</v>
      </c>
      <c r="F66" s="1">
        <v>0</v>
      </c>
      <c r="G66" s="2">
        <f t="shared" si="0"/>
        <v>8211.0385499999993</v>
      </c>
      <c r="H66" s="2">
        <f t="shared" si="1"/>
        <v>0.68000000000029104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46291.47</v>
      </c>
      <c r="D73" s="1">
        <f>'PR-RAS'!E77</f>
        <v>57008.41</v>
      </c>
      <c r="E73" s="1">
        <v>0</v>
      </c>
      <c r="F73" s="1">
        <v>0</v>
      </c>
      <c r="G73" s="2">
        <f t="shared" si="0"/>
        <v>11542.19688</v>
      </c>
      <c r="H73" s="2">
        <f t="shared" si="1"/>
        <v>0.88000000000465661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276</v>
      </c>
      <c r="E74" s="1">
        <v>0</v>
      </c>
      <c r="F74" s="1">
        <v>0</v>
      </c>
      <c r="G74" s="2">
        <f t="shared" si="0"/>
        <v>40.295999999999999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46291.47</v>
      </c>
      <c r="D76" s="1">
        <f>'PR-RAS'!E80</f>
        <v>56732.41</v>
      </c>
      <c r="E76" s="1">
        <v>0</v>
      </c>
      <c r="F76" s="1">
        <v>0</v>
      </c>
      <c r="G76" s="2">
        <f t="shared" si="0"/>
        <v>11981.721750000001</v>
      </c>
      <c r="H76" s="2">
        <f t="shared" si="1"/>
        <v>0.88000000000465661</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0.18</v>
      </c>
      <c r="E78" s="1">
        <v>0</v>
      </c>
      <c r="F78" s="1">
        <v>0</v>
      </c>
      <c r="G78" s="2">
        <f t="shared" si="0"/>
        <v>3.0030000000000001E-2</v>
      </c>
      <c r="H78" s="2">
        <f t="shared" si="1"/>
        <v>0.21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0</v>
      </c>
      <c r="E79" s="1">
        <v>0</v>
      </c>
      <c r="F79" s="1">
        <v>0</v>
      </c>
      <c r="G79" s="2">
        <f t="shared" si="0"/>
        <v>2.3400000000000001E-3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0</v>
      </c>
      <c r="E81" s="1">
        <v>0</v>
      </c>
      <c r="F81" s="1">
        <v>0</v>
      </c>
      <c r="G81" s="2">
        <f t="shared" si="0"/>
        <v>2.3999999999999998E-3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0.18</v>
      </c>
      <c r="E87" s="1">
        <v>0</v>
      </c>
      <c r="F87" s="1">
        <v>0</v>
      </c>
      <c r="G87" s="2">
        <f t="shared" si="0"/>
        <v>3.0959999999999998E-2</v>
      </c>
      <c r="H87" s="2">
        <f t="shared" si="1"/>
        <v>0.18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0.18</v>
      </c>
      <c r="E90" s="1">
        <v>0</v>
      </c>
      <c r="F90" s="1">
        <v>0</v>
      </c>
      <c r="G90" s="2">
        <f t="shared" si="0"/>
        <v>3.2039999999999999E-2</v>
      </c>
      <c r="H90" s="2">
        <f t="shared" si="1"/>
        <v>0.18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111541.05</v>
      </c>
      <c r="D102" s="1">
        <f>'PR-RAS'!E106</f>
        <v>106295.22</v>
      </c>
      <c r="E102" s="1">
        <v>0</v>
      </c>
      <c r="F102" s="1">
        <v>0</v>
      </c>
      <c r="G102" s="2">
        <f t="shared" si="0"/>
        <v>32737.280490000001</v>
      </c>
      <c r="H102" s="2">
        <f t="shared" si="1"/>
        <v>0.27000000000407454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111541.05</v>
      </c>
      <c r="D108" s="1">
        <f>'PR-RAS'!E112</f>
        <v>106295.22</v>
      </c>
      <c r="E108" s="1">
        <v>0</v>
      </c>
      <c r="F108" s="1">
        <v>0</v>
      </c>
      <c r="G108" s="2">
        <f t="shared" si="0"/>
        <v>34682.069429999996</v>
      </c>
      <c r="H108" s="2">
        <f t="shared" si="1"/>
        <v>0.27000000000407454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111541.05</v>
      </c>
      <c r="D113" s="1">
        <f>'PR-RAS'!E117</f>
        <v>106295.22</v>
      </c>
      <c r="E113" s="1">
        <v>0</v>
      </c>
      <c r="F113" s="1">
        <v>0</v>
      </c>
      <c r="G113" s="2">
        <f t="shared" si="0"/>
        <v>36302.726880000002</v>
      </c>
      <c r="H113" s="2">
        <f t="shared" si="1"/>
        <v>0.27000000000407454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29940.45</v>
      </c>
      <c r="D120" s="1">
        <f>'PR-RAS'!E124</f>
        <v>40023.630000000005</v>
      </c>
      <c r="E120" s="1">
        <v>0</v>
      </c>
      <c r="F120" s="1">
        <v>0</v>
      </c>
      <c r="G120" s="2">
        <f t="shared" si="0"/>
        <v>13088.537490000001</v>
      </c>
      <c r="H120" s="2">
        <f t="shared" si="1"/>
        <v>0.81999999999607098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28989.43</v>
      </c>
      <c r="D121" s="1">
        <f>'PR-RAS'!E125</f>
        <v>37477.800000000003</v>
      </c>
      <c r="E121" s="1">
        <v>0</v>
      </c>
      <c r="F121" s="1">
        <v>0</v>
      </c>
      <c r="G121" s="2">
        <f t="shared" si="0"/>
        <v>12473.4036</v>
      </c>
      <c r="H121" s="2">
        <f t="shared" si="1"/>
        <v>0.62999999999738066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28989.43</v>
      </c>
      <c r="D123" s="1">
        <f>'PR-RAS'!E127</f>
        <v>37477.800000000003</v>
      </c>
      <c r="E123" s="1">
        <v>0</v>
      </c>
      <c r="F123" s="1">
        <v>0</v>
      </c>
      <c r="G123" s="2">
        <f t="shared" si="0"/>
        <v>12681.293659999999</v>
      </c>
      <c r="H123" s="2">
        <f t="shared" si="1"/>
        <v>0.62999999999738066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951.02</v>
      </c>
      <c r="D124" s="1">
        <f>'PR-RAS'!E128</f>
        <v>2545.83</v>
      </c>
      <c r="E124" s="1">
        <v>0</v>
      </c>
      <c r="F124" s="1">
        <v>0</v>
      </c>
      <c r="G124" s="2">
        <f t="shared" si="0"/>
        <v>743.24964</v>
      </c>
      <c r="H124" s="2">
        <f t="shared" si="1"/>
        <v>0.19000000000005457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738.5</v>
      </c>
      <c r="D125" s="1">
        <f>'PR-RAS'!E129</f>
        <v>2545.83</v>
      </c>
      <c r="E125" s="1">
        <v>0</v>
      </c>
      <c r="F125" s="1">
        <v>0</v>
      </c>
      <c r="G125" s="2">
        <f t="shared" si="0"/>
        <v>722.93984</v>
      </c>
      <c r="H125" s="2">
        <f t="shared" si="1"/>
        <v>0.67000000000007276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212.52</v>
      </c>
      <c r="D126" s="1">
        <f>'PR-RAS'!E130</f>
        <v>0</v>
      </c>
      <c r="E126" s="1">
        <v>0</v>
      </c>
      <c r="F126" s="1">
        <v>0</v>
      </c>
      <c r="G126" s="2">
        <f t="shared" si="0"/>
        <v>26.565000000000001</v>
      </c>
      <c r="H126" s="2">
        <f t="shared" si="1"/>
        <v>0.47999999999998977</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577075.04999999993</v>
      </c>
      <c r="D129" s="1">
        <f>'PR-RAS'!E133</f>
        <v>703176.52</v>
      </c>
      <c r="E129" s="1">
        <v>0</v>
      </c>
      <c r="F129" s="1">
        <v>0</v>
      </c>
      <c r="G129" s="2">
        <f t="shared" si="0"/>
        <v>253878.79551999999</v>
      </c>
      <c r="H129" s="2">
        <f t="shared" si="1"/>
        <v>0.52999999991152436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577075.04999999993</v>
      </c>
      <c r="D130" s="1">
        <f>'PR-RAS'!E134</f>
        <v>703176.52</v>
      </c>
      <c r="E130" s="1">
        <v>0</v>
      </c>
      <c r="F130" s="1">
        <v>0</v>
      </c>
      <c r="G130" s="2">
        <f t="shared" si="0"/>
        <v>255862.22360999999</v>
      </c>
      <c r="H130" s="2">
        <f t="shared" si="1"/>
        <v>0.52999999991152436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561309.63</v>
      </c>
      <c r="D131" s="1">
        <f>'PR-RAS'!E135</f>
        <v>695276.74</v>
      </c>
      <c r="E131" s="1">
        <v>0</v>
      </c>
      <c r="F131" s="1">
        <v>0</v>
      </c>
      <c r="G131" s="2">
        <f t="shared" si="0"/>
        <v>253742.20429999998</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11310.22</v>
      </c>
      <c r="D132" s="1">
        <f>'PR-RAS'!E136</f>
        <v>3736.36</v>
      </c>
      <c r="E132" s="1">
        <v>0</v>
      </c>
      <c r="F132" s="1">
        <v>0</v>
      </c>
      <c r="G132" s="2">
        <f t="shared" si="0"/>
        <v>2460.5651399999997</v>
      </c>
      <c r="H132" s="2">
        <f t="shared" si="1"/>
        <v>0.57999999999947249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4455.2</v>
      </c>
      <c r="D133" s="1">
        <f>'PR-RAS'!E137</f>
        <v>4163.42</v>
      </c>
      <c r="E133" s="1">
        <v>0</v>
      </c>
      <c r="F133" s="1">
        <v>0</v>
      </c>
      <c r="G133" s="2">
        <f t="shared" si="0"/>
        <v>1687.2292800000002</v>
      </c>
      <c r="H133" s="2">
        <f t="shared" si="1"/>
        <v>0.61999999999989086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2594557.7999999998</v>
      </c>
      <c r="D147" s="1">
        <f>'PR-RAS'!E151</f>
        <v>3200402.709999999</v>
      </c>
      <c r="E147" s="1">
        <v>0</v>
      </c>
      <c r="F147" s="1">
        <v>0</v>
      </c>
      <c r="G147" s="2">
        <f t="shared" si="0"/>
        <v>1313323.0301199998</v>
      </c>
      <c r="H147" s="2">
        <f t="shared" si="1"/>
        <v>0.49000000115483999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2037918.8399999999</v>
      </c>
      <c r="D148" s="1">
        <f>'PR-RAS'!E152</f>
        <v>2629276.1999999993</v>
      </c>
      <c r="E148" s="1">
        <v>0</v>
      </c>
      <c r="F148" s="1">
        <v>0</v>
      </c>
      <c r="G148" s="2">
        <f t="shared" si="0"/>
        <v>1072581.2722799997</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1662693.6</v>
      </c>
      <c r="D149" s="1">
        <f>'PR-RAS'!E153</f>
        <v>2160941.3499999996</v>
      </c>
      <c r="E149" s="1">
        <v>0</v>
      </c>
      <c r="F149" s="1">
        <v>0</v>
      </c>
      <c r="G149" s="2">
        <f t="shared" si="0"/>
        <v>885717.2923999998</v>
      </c>
      <c r="H149" s="2">
        <f t="shared" si="1"/>
        <v>0.74999999953433871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1619717.75</v>
      </c>
      <c r="D150" s="1">
        <f>'PR-RAS'!E154</f>
        <v>2094170.39</v>
      </c>
      <c r="E150" s="1">
        <v>0</v>
      </c>
      <c r="F150" s="1">
        <v>0</v>
      </c>
      <c r="G150" s="2">
        <f t="shared" si="0"/>
        <v>865400.72096999991</v>
      </c>
      <c r="H150" s="2">
        <f t="shared" si="1"/>
        <v>0.63999999989755452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38565.269999999997</v>
      </c>
      <c r="D152" s="1">
        <f>'PR-RAS'!E156</f>
        <v>61334.1</v>
      </c>
      <c r="E152" s="1">
        <v>0</v>
      </c>
      <c r="F152" s="1">
        <v>0</v>
      </c>
      <c r="G152" s="2">
        <f t="shared" si="0"/>
        <v>24346.253969999998</v>
      </c>
      <c r="H152" s="2">
        <f t="shared" si="1"/>
        <v>0.36999999999534339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4410.58</v>
      </c>
      <c r="D153" s="1">
        <f>'PR-RAS'!E157</f>
        <v>5436.86</v>
      </c>
      <c r="E153" s="1">
        <v>0</v>
      </c>
      <c r="F153" s="1">
        <v>0</v>
      </c>
      <c r="G153" s="2">
        <f t="shared" si="0"/>
        <v>2323.2136</v>
      </c>
      <c r="H153" s="2">
        <f t="shared" si="1"/>
        <v>0.56000000000040018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101187.14</v>
      </c>
      <c r="D154" s="1">
        <f>'PR-RAS'!E158</f>
        <v>116003.61</v>
      </c>
      <c r="E154" s="1">
        <v>0</v>
      </c>
      <c r="F154" s="1">
        <v>0</v>
      </c>
      <c r="G154" s="2">
        <f t="shared" si="0"/>
        <v>50978.737079999999</v>
      </c>
      <c r="H154" s="2">
        <f t="shared" si="1"/>
        <v>0.52999999999883585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274038.09999999998</v>
      </c>
      <c r="D155" s="1">
        <f>'PR-RAS'!E159</f>
        <v>352331.24</v>
      </c>
      <c r="E155" s="1">
        <v>0</v>
      </c>
      <c r="F155" s="1">
        <v>0</v>
      </c>
      <c r="G155" s="2">
        <f t="shared" si="0"/>
        <v>150719.88931999999</v>
      </c>
      <c r="H155" s="2">
        <f t="shared" si="1"/>
        <v>0.33999999996740371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274038.09999999998</v>
      </c>
      <c r="D157" s="1">
        <f>'PR-RAS'!E161</f>
        <v>352027.72</v>
      </c>
      <c r="E157" s="1">
        <v>0</v>
      </c>
      <c r="F157" s="1">
        <v>0</v>
      </c>
      <c r="G157" s="2">
        <f t="shared" si="0"/>
        <v>152582.59224</v>
      </c>
      <c r="H157" s="2">
        <f t="shared" si="1"/>
        <v>0.38000000000465661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303.52</v>
      </c>
      <c r="E158" s="1">
        <v>0</v>
      </c>
      <c r="F158" s="1">
        <v>0</v>
      </c>
      <c r="G158" s="2">
        <f t="shared" si="0"/>
        <v>95.305279999999996</v>
      </c>
      <c r="H158" s="2">
        <f t="shared" si="1"/>
        <v>0.48000000000001819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467441.61999999994</v>
      </c>
      <c r="D159" s="1">
        <f>'PR-RAS'!E163</f>
        <v>480788.38000000006</v>
      </c>
      <c r="E159" s="1">
        <v>0</v>
      </c>
      <c r="F159" s="1">
        <v>0</v>
      </c>
      <c r="G159" s="2">
        <f t="shared" si="0"/>
        <v>225784.90404000002</v>
      </c>
      <c r="H159" s="2">
        <f t="shared" si="1"/>
        <v>0.76000000012572855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67575.17</v>
      </c>
      <c r="D160" s="1">
        <f>'PR-RAS'!E164</f>
        <v>71961.83</v>
      </c>
      <c r="E160" s="1">
        <v>0</v>
      </c>
      <c r="F160" s="1">
        <v>0</v>
      </c>
      <c r="G160" s="2">
        <f t="shared" si="0"/>
        <v>33628.313970000003</v>
      </c>
      <c r="H160" s="2">
        <f t="shared" si="1"/>
        <v>0.33999999999650754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8530.08</v>
      </c>
      <c r="D161" s="1">
        <f>'PR-RAS'!E165</f>
        <v>16605.5</v>
      </c>
      <c r="E161" s="1">
        <v>0</v>
      </c>
      <c r="F161" s="1">
        <v>0</v>
      </c>
      <c r="G161" s="2">
        <f t="shared" si="0"/>
        <v>6678.5728000000008</v>
      </c>
      <c r="H161" s="2">
        <f t="shared" si="1"/>
        <v>0.57999999999992724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56195.96</v>
      </c>
      <c r="D162" s="1">
        <f>'PR-RAS'!E166</f>
        <v>51515.62</v>
      </c>
      <c r="E162" s="1">
        <v>0</v>
      </c>
      <c r="F162" s="1">
        <v>0</v>
      </c>
      <c r="G162" s="2">
        <f t="shared" si="0"/>
        <v>25635.579200000004</v>
      </c>
      <c r="H162" s="2">
        <f t="shared" si="1"/>
        <v>0.41999999999825377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2849.13</v>
      </c>
      <c r="D163" s="1">
        <f>'PR-RAS'!E167</f>
        <v>3840.71</v>
      </c>
      <c r="E163" s="1">
        <v>0</v>
      </c>
      <c r="F163" s="1">
        <v>0</v>
      </c>
      <c r="G163" s="2">
        <f t="shared" si="0"/>
        <v>1705.9491</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285093.18999999994</v>
      </c>
      <c r="D165" s="1">
        <f>'PR-RAS'!E169</f>
        <v>276899.69000000006</v>
      </c>
      <c r="E165" s="1">
        <v>0</v>
      </c>
      <c r="F165" s="1">
        <v>0</v>
      </c>
      <c r="G165" s="2">
        <f t="shared" si="0"/>
        <v>137578.38148000001</v>
      </c>
      <c r="H165" s="2">
        <f t="shared" si="1"/>
        <v>0.49999999988358468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23185.96</v>
      </c>
      <c r="D166" s="1">
        <f>'PR-RAS'!E170</f>
        <v>26813.599999999999</v>
      </c>
      <c r="E166" s="1">
        <v>0</v>
      </c>
      <c r="F166" s="1">
        <v>0</v>
      </c>
      <c r="G166" s="2">
        <f t="shared" si="0"/>
        <v>12674.171400000001</v>
      </c>
      <c r="H166" s="2">
        <f t="shared" si="1"/>
        <v>0.44000000000232831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177866.74</v>
      </c>
      <c r="D167" s="1">
        <f>'PR-RAS'!E171</f>
        <v>177408.3</v>
      </c>
      <c r="E167" s="1">
        <v>0</v>
      </c>
      <c r="F167" s="1">
        <v>0</v>
      </c>
      <c r="G167" s="2">
        <f t="shared" si="0"/>
        <v>88425.434439999997</v>
      </c>
      <c r="H167" s="2">
        <f t="shared" si="1"/>
        <v>0.55999999999767169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77160.800000000003</v>
      </c>
      <c r="D168" s="1">
        <f>'PR-RAS'!E172</f>
        <v>66769.990000000005</v>
      </c>
      <c r="E168" s="1">
        <v>0</v>
      </c>
      <c r="F168" s="1">
        <v>0</v>
      </c>
      <c r="G168" s="2">
        <f t="shared" si="0"/>
        <v>35187.030260000007</v>
      </c>
      <c r="H168" s="2">
        <f t="shared" si="1"/>
        <v>0.20999999999185093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1397.74</v>
      </c>
      <c r="D169" s="1">
        <f>'PR-RAS'!E173</f>
        <v>1101.4000000000001</v>
      </c>
      <c r="E169" s="1">
        <v>0</v>
      </c>
      <c r="F169" s="1">
        <v>0</v>
      </c>
      <c r="G169" s="2">
        <f t="shared" si="0"/>
        <v>604.89071999999999</v>
      </c>
      <c r="H169" s="2">
        <f t="shared" si="1"/>
        <v>0.66000000000008185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3510.6</v>
      </c>
      <c r="D170" s="1">
        <f>'PR-RAS'!E174</f>
        <v>2959.14</v>
      </c>
      <c r="E170" s="1">
        <v>0</v>
      </c>
      <c r="F170" s="1">
        <v>0</v>
      </c>
      <c r="G170" s="2">
        <f t="shared" si="0"/>
        <v>1593.48072</v>
      </c>
      <c r="H170" s="2">
        <f t="shared" si="1"/>
        <v>0.53999999999996362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1971.35</v>
      </c>
      <c r="D172" s="1">
        <f>'PR-RAS'!E176</f>
        <v>1847.26</v>
      </c>
      <c r="E172" s="1">
        <v>0</v>
      </c>
      <c r="F172" s="1">
        <v>0</v>
      </c>
      <c r="G172" s="2">
        <f t="shared" si="0"/>
        <v>968.86377000000005</v>
      </c>
      <c r="H172" s="2">
        <f t="shared" si="1"/>
        <v>0.60999999999989996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100980.76</v>
      </c>
      <c r="D173" s="1">
        <f>'PR-RAS'!E177</f>
        <v>102369.29000000001</v>
      </c>
      <c r="E173" s="1">
        <v>0</v>
      </c>
      <c r="F173" s="1">
        <v>0</v>
      </c>
      <c r="G173" s="2">
        <f t="shared" si="0"/>
        <v>52583.726479999998</v>
      </c>
      <c r="H173" s="2">
        <f t="shared" si="1"/>
        <v>0.53000000001338776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11278.01</v>
      </c>
      <c r="D174" s="1">
        <f>'PR-RAS'!E178</f>
        <v>22882.74</v>
      </c>
      <c r="E174" s="1">
        <v>0</v>
      </c>
      <c r="F174" s="1">
        <v>0</v>
      </c>
      <c r="G174" s="2">
        <f t="shared" si="0"/>
        <v>9868.5237699999998</v>
      </c>
      <c r="H174" s="2">
        <f t="shared" si="1"/>
        <v>0.26999999999861757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39611.449999999997</v>
      </c>
      <c r="D175" s="1">
        <f>'PR-RAS'!E179</f>
        <v>24664.41</v>
      </c>
      <c r="E175" s="1">
        <v>0</v>
      </c>
      <c r="F175" s="1">
        <v>0</v>
      </c>
      <c r="G175" s="2">
        <f t="shared" si="0"/>
        <v>15475.606979999997</v>
      </c>
      <c r="H175" s="2">
        <f t="shared" si="1"/>
        <v>0.8599999999969441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905.88</v>
      </c>
      <c r="E176" s="1">
        <v>0</v>
      </c>
      <c r="F176" s="1">
        <v>0</v>
      </c>
      <c r="G176" s="2">
        <f t="shared" si="0"/>
        <v>317.05799999999999</v>
      </c>
      <c r="H176" s="2">
        <f t="shared" si="1"/>
        <v>0.12000000000000455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15511.17</v>
      </c>
      <c r="D177" s="1">
        <f>'PR-RAS'!E181</f>
        <v>17507.38</v>
      </c>
      <c r="E177" s="1">
        <v>0</v>
      </c>
      <c r="F177" s="1">
        <v>0</v>
      </c>
      <c r="G177" s="2">
        <f t="shared" si="0"/>
        <v>8892.5636799999993</v>
      </c>
      <c r="H177" s="2">
        <f t="shared" si="1"/>
        <v>0.55000000000109139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1712.23</v>
      </c>
      <c r="D178" s="1">
        <f>'PR-RAS'!E182</f>
        <v>1713.02</v>
      </c>
      <c r="E178" s="1">
        <v>0</v>
      </c>
      <c r="F178" s="1">
        <v>0</v>
      </c>
      <c r="G178" s="2">
        <f t="shared" si="0"/>
        <v>909.47379000000001</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5822.65</v>
      </c>
      <c r="D179" s="1">
        <f>'PR-RAS'!E183</f>
        <v>6807.78</v>
      </c>
      <c r="E179" s="1">
        <v>0</v>
      </c>
      <c r="F179" s="1">
        <v>0</v>
      </c>
      <c r="G179" s="2">
        <f t="shared" si="0"/>
        <v>3460.0013799999997</v>
      </c>
      <c r="H179" s="2">
        <f t="shared" si="1"/>
        <v>0.57000000000061846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15355.17</v>
      </c>
      <c r="D180" s="1">
        <f>'PR-RAS'!E184</f>
        <v>11322.24</v>
      </c>
      <c r="E180" s="1">
        <v>0</v>
      </c>
      <c r="F180" s="1">
        <v>0</v>
      </c>
      <c r="G180" s="2">
        <f t="shared" si="0"/>
        <v>6801.9373500000002</v>
      </c>
      <c r="H180" s="2">
        <f t="shared" si="1"/>
        <v>0.40999999999985448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2764.69</v>
      </c>
      <c r="D181" s="1">
        <f>'PR-RAS'!E185</f>
        <v>7473.13</v>
      </c>
      <c r="E181" s="1">
        <v>0</v>
      </c>
      <c r="F181" s="1">
        <v>0</v>
      </c>
      <c r="G181" s="2">
        <f t="shared" si="0"/>
        <v>3187.971</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8925.39</v>
      </c>
      <c r="D182" s="1">
        <f>'PR-RAS'!E186</f>
        <v>9092.7099999999991</v>
      </c>
      <c r="E182" s="1">
        <v>0</v>
      </c>
      <c r="F182" s="1">
        <v>0</v>
      </c>
      <c r="G182" s="2">
        <f t="shared" si="0"/>
        <v>4907.0566099999996</v>
      </c>
      <c r="H182" s="2">
        <f t="shared" si="1"/>
        <v>0.68000000000029104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13792.5</v>
      </c>
      <c r="D184" s="1">
        <f>'PR-RAS'!E188</f>
        <v>29557.57</v>
      </c>
      <c r="E184" s="1">
        <v>0</v>
      </c>
      <c r="F184" s="1">
        <v>0</v>
      </c>
      <c r="G184" s="2">
        <f t="shared" si="0"/>
        <v>13342.098119999999</v>
      </c>
      <c r="H184" s="2">
        <f t="shared" si="1"/>
        <v>0.93000000000029104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3981.96</v>
      </c>
      <c r="D185" s="1">
        <f>'PR-RAS'!E189</f>
        <v>5758.3</v>
      </c>
      <c r="E185" s="1">
        <v>0</v>
      </c>
      <c r="F185" s="1">
        <v>0</v>
      </c>
      <c r="G185" s="2">
        <f t="shared" si="0"/>
        <v>2851.73504</v>
      </c>
      <c r="H185" s="2">
        <f t="shared" si="1"/>
        <v>0.34000000000014552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613.59</v>
      </c>
      <c r="D186" s="1">
        <f>'PR-RAS'!E190</f>
        <v>714.91</v>
      </c>
      <c r="E186" s="1">
        <v>0</v>
      </c>
      <c r="F186" s="1">
        <v>0</v>
      </c>
      <c r="G186" s="2">
        <f t="shared" si="0"/>
        <v>378.03084999999999</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213.34</v>
      </c>
      <c r="D187" s="1">
        <f>'PR-RAS'!E191</f>
        <v>113.43</v>
      </c>
      <c r="E187" s="1">
        <v>0</v>
      </c>
      <c r="F187" s="1">
        <v>0</v>
      </c>
      <c r="G187" s="2">
        <f t="shared" si="0"/>
        <v>81.877200000000002</v>
      </c>
      <c r="H187" s="2">
        <f t="shared" si="1"/>
        <v>0.77000000000001023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283.27</v>
      </c>
      <c r="D188" s="1">
        <f>'PR-RAS'!E192</f>
        <v>161.25</v>
      </c>
      <c r="E188" s="1">
        <v>0</v>
      </c>
      <c r="F188" s="1">
        <v>0</v>
      </c>
      <c r="G188" s="2">
        <f t="shared" si="0"/>
        <v>113.27898999999999</v>
      </c>
      <c r="H188" s="2">
        <f t="shared" si="1"/>
        <v>0.51999999999998181</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2453.8000000000002</v>
      </c>
      <c r="D189" s="1">
        <f>'PR-RAS'!E193</f>
        <v>1306.43</v>
      </c>
      <c r="E189" s="1">
        <v>0</v>
      </c>
      <c r="F189" s="1">
        <v>0</v>
      </c>
      <c r="G189" s="2">
        <f t="shared" si="0"/>
        <v>952.53207999999995</v>
      </c>
      <c r="H189" s="2">
        <f t="shared" si="1"/>
        <v>0.62999999999988177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9324.1</v>
      </c>
      <c r="E190" s="1">
        <v>0</v>
      </c>
      <c r="F190" s="1">
        <v>0</v>
      </c>
      <c r="G190" s="2">
        <f t="shared" si="0"/>
        <v>3524.5098000000003</v>
      </c>
      <c r="H190" s="2">
        <f t="shared" si="1"/>
        <v>0.1000000000003638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6246.54</v>
      </c>
      <c r="D191" s="1">
        <f>'PR-RAS'!E195</f>
        <v>12179.15</v>
      </c>
      <c r="E191" s="1">
        <v>0</v>
      </c>
      <c r="F191" s="1">
        <v>0</v>
      </c>
      <c r="G191" s="2">
        <f t="shared" si="0"/>
        <v>5814.9196000000002</v>
      </c>
      <c r="H191" s="2">
        <f t="shared" si="1"/>
        <v>0.60999999999967258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2528.7200000000003</v>
      </c>
      <c r="D192" s="1">
        <f>'PR-RAS'!E196</f>
        <v>12308.96</v>
      </c>
      <c r="E192" s="1">
        <v>0</v>
      </c>
      <c r="F192" s="1">
        <v>0</v>
      </c>
      <c r="G192" s="2">
        <f t="shared" si="0"/>
        <v>5185.0082400000001</v>
      </c>
      <c r="H192" s="2">
        <f t="shared" si="1"/>
        <v>0.32000000000061846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312.79000000000002</v>
      </c>
      <c r="D198" s="1">
        <f>'PR-RAS'!E202</f>
        <v>116.66</v>
      </c>
      <c r="E198" s="1">
        <v>0</v>
      </c>
      <c r="F198" s="1">
        <v>0</v>
      </c>
      <c r="G198" s="2">
        <f t="shared" si="0"/>
        <v>107.58367000000001</v>
      </c>
      <c r="H198" s="2">
        <f t="shared" si="1"/>
        <v>0.54999999999998295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312.79000000000002</v>
      </c>
      <c r="D201" s="1">
        <f>'PR-RAS'!E205</f>
        <v>116.66</v>
      </c>
      <c r="E201" s="1">
        <v>0</v>
      </c>
      <c r="F201" s="1">
        <v>0</v>
      </c>
      <c r="G201" s="2">
        <f t="shared" si="0"/>
        <v>109.22200000000001</v>
      </c>
      <c r="H201" s="2">
        <f t="shared" si="1"/>
        <v>0.54999999999998295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2215.9300000000003</v>
      </c>
      <c r="D206" s="1">
        <f>'PR-RAS'!E210</f>
        <v>12192.3</v>
      </c>
      <c r="E206" s="1">
        <v>0</v>
      </c>
      <c r="F206" s="1">
        <v>0</v>
      </c>
      <c r="G206" s="2">
        <f t="shared" si="0"/>
        <v>5453.1086499999992</v>
      </c>
      <c r="H206" s="2">
        <f t="shared" si="1"/>
        <v>0.36999999999898137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1862.92</v>
      </c>
      <c r="D207" s="1">
        <f>'PR-RAS'!E211</f>
        <v>2219.08</v>
      </c>
      <c r="E207" s="1">
        <v>0</v>
      </c>
      <c r="F207" s="1">
        <v>0</v>
      </c>
      <c r="G207" s="2">
        <f t="shared" si="0"/>
        <v>1298.0224799999999</v>
      </c>
      <c r="H207" s="2">
        <f t="shared" si="1"/>
        <v>0.15999999999985448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353.01</v>
      </c>
      <c r="D209" s="1">
        <f>'PR-RAS'!E213</f>
        <v>9973.2199999999993</v>
      </c>
      <c r="E209" s="1">
        <v>0</v>
      </c>
      <c r="F209" s="1">
        <v>0</v>
      </c>
      <c r="G209" s="2">
        <f t="shared" si="0"/>
        <v>4222.2855999999992</v>
      </c>
      <c r="H209" s="2">
        <f t="shared" si="1"/>
        <v>0.22999999999933607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84679.01</v>
      </c>
      <c r="D248" s="1">
        <f>'PR-RAS'!E252</f>
        <v>75859.75</v>
      </c>
      <c r="E248" s="1">
        <v>0</v>
      </c>
      <c r="F248" s="1">
        <v>0</v>
      </c>
      <c r="G248" s="2">
        <f t="shared" si="0"/>
        <v>58390.431970000005</v>
      </c>
      <c r="H248" s="2">
        <f t="shared" si="1"/>
        <v>0.25999999999476131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84679.01</v>
      </c>
      <c r="D255" s="1">
        <f>'PR-RAS'!E259</f>
        <v>75859.75</v>
      </c>
      <c r="E255" s="1">
        <v>0</v>
      </c>
      <c r="F255" s="1">
        <v>0</v>
      </c>
      <c r="G255" s="2">
        <f t="shared" si="0"/>
        <v>60045.221540000006</v>
      </c>
      <c r="H255" s="2">
        <f t="shared" si="1"/>
        <v>0.25999999999476131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4979.04</v>
      </c>
      <c r="D256" s="1">
        <f>'PR-RAS'!E260</f>
        <v>4994.8100000000004</v>
      </c>
      <c r="E256" s="1">
        <v>0</v>
      </c>
      <c r="F256" s="1">
        <v>0</v>
      </c>
      <c r="G256" s="2">
        <f t="shared" si="0"/>
        <v>3817.0083</v>
      </c>
      <c r="H256" s="2">
        <f t="shared" si="1"/>
        <v>0.22999999999956344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79699.97</v>
      </c>
      <c r="D257" s="1">
        <f>'PR-RAS'!E261</f>
        <v>70864.94</v>
      </c>
      <c r="E257" s="1">
        <v>0</v>
      </c>
      <c r="F257" s="1">
        <v>0</v>
      </c>
      <c r="G257" s="2">
        <f t="shared" si="0"/>
        <v>56686.041600000004</v>
      </c>
      <c r="H257" s="2">
        <f t="shared" si="1"/>
        <v>8.999999999650754E-2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1989.6100000000001</v>
      </c>
      <c r="D259" s="1">
        <f>'PR-RAS'!E263</f>
        <v>2169.42</v>
      </c>
      <c r="E259" s="1">
        <v>0</v>
      </c>
      <c r="F259" s="1">
        <v>0</v>
      </c>
      <c r="G259" s="2">
        <f t="shared" si="0"/>
        <v>1632.7401000000002</v>
      </c>
      <c r="H259" s="2">
        <f t="shared" si="1"/>
        <v>0.80999999999994543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1885.41</v>
      </c>
      <c r="D260" s="1">
        <f>'PR-RAS'!E264</f>
        <v>2169.42</v>
      </c>
      <c r="E260" s="1">
        <v>0</v>
      </c>
      <c r="F260" s="1">
        <v>0</v>
      </c>
      <c r="G260" s="2">
        <f t="shared" si="0"/>
        <v>1612.0807500000001</v>
      </c>
      <c r="H260" s="2">
        <f t="shared" si="1"/>
        <v>0.83000000000015461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1885.41</v>
      </c>
      <c r="D262" s="1">
        <f>'PR-RAS'!E266</f>
        <v>2169.42</v>
      </c>
      <c r="E262" s="1">
        <v>0</v>
      </c>
      <c r="F262" s="1">
        <v>0</v>
      </c>
      <c r="G262" s="2">
        <f t="shared" si="0"/>
        <v>1624.52925</v>
      </c>
      <c r="H262" s="2">
        <f t="shared" si="1"/>
        <v>0.83000000000015461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104.2</v>
      </c>
      <c r="D269" s="1">
        <f>'PR-RAS'!E273</f>
        <v>0</v>
      </c>
      <c r="E269" s="1">
        <v>0</v>
      </c>
      <c r="F269" s="1">
        <v>0</v>
      </c>
      <c r="G269" s="2">
        <f t="shared" si="8"/>
        <v>27.925600000000003</v>
      </c>
      <c r="H269" s="2">
        <f t="shared" si="9"/>
        <v>0.20000000000000284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49.38</v>
      </c>
      <c r="D273" s="1">
        <f>'PR-RAS'!E277</f>
        <v>0</v>
      </c>
      <c r="E273" s="1">
        <v>0</v>
      </c>
      <c r="F273" s="1">
        <v>0</v>
      </c>
      <c r="G273" s="2">
        <f t="shared" si="8"/>
        <v>13.431360000000002</v>
      </c>
      <c r="H273" s="2">
        <f t="shared" si="9"/>
        <v>0.38000000000000256</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54.82</v>
      </c>
      <c r="D274" s="1">
        <f>'PR-RAS'!E278</f>
        <v>0</v>
      </c>
      <c r="E274" s="1">
        <v>0</v>
      </c>
      <c r="F274" s="1">
        <v>0</v>
      </c>
      <c r="G274" s="2">
        <f t="shared" si="8"/>
        <v>14.965860000000001</v>
      </c>
      <c r="H274" s="2">
        <f t="shared" si="9"/>
        <v>0.17999999999999972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2594557.7999999998</v>
      </c>
      <c r="D285" s="1">
        <f>'PR-RAS'!E289</f>
        <v>3200402.709999999</v>
      </c>
      <c r="E285" s="1">
        <v>0</v>
      </c>
      <c r="F285" s="1">
        <v>0</v>
      </c>
      <c r="G285" s="2">
        <f t="shared" si="8"/>
        <v>2554683.1544799996</v>
      </c>
      <c r="H285" s="2">
        <f t="shared" si="9"/>
        <v>0.49000000115483999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118483.89999999991</v>
      </c>
      <c r="D286" s="1">
        <f>'PR-RAS'!E290</f>
        <v>117710.42000000179</v>
      </c>
      <c r="E286" s="1">
        <v>0</v>
      </c>
      <c r="F286" s="1">
        <v>0</v>
      </c>
      <c r="G286" s="2">
        <f t="shared" si="8"/>
        <v>100862.85090000098</v>
      </c>
      <c r="H286" s="2">
        <f t="shared" si="9"/>
        <v>0.5200000018812716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27629.42</v>
      </c>
      <c r="E288" s="1">
        <v>0</v>
      </c>
      <c r="F288" s="1">
        <v>0</v>
      </c>
      <c r="G288" s="2">
        <f t="shared" si="8"/>
        <v>15859.287079999998</v>
      </c>
      <c r="H288" s="2">
        <f t="shared" si="9"/>
        <v>0.41999999999825377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12125.99</v>
      </c>
      <c r="D289" s="1">
        <f>'PR-RAS'!E293</f>
        <v>0</v>
      </c>
      <c r="E289" s="1">
        <v>0</v>
      </c>
      <c r="F289" s="1">
        <v>0</v>
      </c>
      <c r="G289" s="2">
        <f t="shared" si="8"/>
        <v>3492.2851199999996</v>
      </c>
      <c r="H289" s="2">
        <f t="shared" si="9"/>
        <v>1.0000000000218279E-2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5113.57</v>
      </c>
      <c r="D290" s="1">
        <f>'PR-RAS'!E294</f>
        <v>4193.3599999999997</v>
      </c>
      <c r="E290" s="1">
        <v>0</v>
      </c>
      <c r="F290" s="1">
        <v>0</v>
      </c>
      <c r="G290" s="2">
        <f t="shared" si="8"/>
        <v>3901.5838099999996</v>
      </c>
      <c r="H290" s="2">
        <f t="shared" si="9"/>
        <v>0.78999999999996362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4958.0200000000004</v>
      </c>
      <c r="D291" s="1">
        <f>'PR-RAS'!E295</f>
        <v>4193.3599999999997</v>
      </c>
      <c r="E291" s="1">
        <v>0</v>
      </c>
      <c r="F291" s="1">
        <v>0</v>
      </c>
      <c r="G291" s="2">
        <f t="shared" si="8"/>
        <v>3869.9745999999996</v>
      </c>
      <c r="H291" s="2">
        <f t="shared" si="9"/>
        <v>0.38000000000010914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51157.8</v>
      </c>
      <c r="D345" s="1">
        <f>'PR-RAS'!E350</f>
        <v>50755.67</v>
      </c>
      <c r="E345" s="1">
        <v>0</v>
      </c>
      <c r="F345" s="1">
        <v>0</v>
      </c>
      <c r="G345" s="2">
        <f t="shared" si="8"/>
        <v>52518.184159999997</v>
      </c>
      <c r="H345" s="2">
        <f t="shared" si="9"/>
        <v>0.52999999999883585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51157.8</v>
      </c>
      <c r="D358" s="1">
        <f>'PR-RAS'!E363</f>
        <v>50755.67</v>
      </c>
      <c r="E358" s="1">
        <v>0</v>
      </c>
      <c r="F358" s="1">
        <v>0</v>
      </c>
      <c r="G358" s="2">
        <f t="shared" si="8"/>
        <v>54502.882980000002</v>
      </c>
      <c r="H358" s="2">
        <f t="shared" si="9"/>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9531.68</v>
      </c>
      <c r="D364" s="1">
        <f>'PR-RAS'!E369</f>
        <v>4999.99</v>
      </c>
      <c r="E364" s="1">
        <v>0</v>
      </c>
      <c r="F364" s="1">
        <v>0</v>
      </c>
      <c r="G364" s="2">
        <f t="shared" si="8"/>
        <v>7089.9925800000001</v>
      </c>
      <c r="H364" s="2">
        <f t="shared" si="9"/>
        <v>0.32999999999992724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5009.63</v>
      </c>
      <c r="D365" s="1">
        <f>'PR-RAS'!E370</f>
        <v>134.99</v>
      </c>
      <c r="E365" s="1">
        <v>0</v>
      </c>
      <c r="F365" s="1">
        <v>0</v>
      </c>
      <c r="G365" s="2">
        <f t="shared" si="8"/>
        <v>1921.7780400000001</v>
      </c>
      <c r="H365" s="2">
        <f t="shared" si="9"/>
        <v>0.37999999999988177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786.45</v>
      </c>
      <c r="D370" s="1">
        <f>'PR-RAS'!E375</f>
        <v>0</v>
      </c>
      <c r="E370" s="1">
        <v>0</v>
      </c>
      <c r="F370" s="1">
        <v>0</v>
      </c>
      <c r="G370" s="2">
        <f t="shared" si="8"/>
        <v>290.20005000000003</v>
      </c>
      <c r="H370" s="2">
        <f t="shared" si="9"/>
        <v>0.45000000000004547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3735.6</v>
      </c>
      <c r="D371" s="1">
        <f>'PR-RAS'!E376</f>
        <v>4865</v>
      </c>
      <c r="E371" s="1">
        <v>0</v>
      </c>
      <c r="F371" s="1">
        <v>0</v>
      </c>
      <c r="G371" s="2">
        <f t="shared" si="8"/>
        <v>4982.2719999999999</v>
      </c>
      <c r="H371" s="2">
        <f t="shared" si="9"/>
        <v>0.40000000000009095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41626.120000000003</v>
      </c>
      <c r="D378" s="1">
        <f>'PR-RAS'!E383</f>
        <v>45755.68</v>
      </c>
      <c r="E378" s="1">
        <v>0</v>
      </c>
      <c r="F378" s="1">
        <v>0</v>
      </c>
      <c r="G378" s="2">
        <f t="shared" si="8"/>
        <v>50192.829960000003</v>
      </c>
      <c r="H378" s="2">
        <f t="shared" si="9"/>
        <v>0.44000000000232831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41626.120000000003</v>
      </c>
      <c r="D379" s="1">
        <f>'PR-RAS'!E384</f>
        <v>45755.68</v>
      </c>
      <c r="E379" s="1">
        <v>0</v>
      </c>
      <c r="F379" s="1">
        <v>0</v>
      </c>
      <c r="G379" s="2">
        <f t="shared" si="8"/>
        <v>50325.967440000008</v>
      </c>
      <c r="H379" s="2">
        <f t="shared" si="9"/>
        <v>0.44000000000232831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51157.8</v>
      </c>
      <c r="D403" s="1">
        <f>'PR-RAS'!E408</f>
        <v>50755.67</v>
      </c>
      <c r="E403" s="1">
        <v>0</v>
      </c>
      <c r="F403" s="1">
        <v>0</v>
      </c>
      <c r="G403" s="2">
        <f t="shared" si="8"/>
        <v>61372.994280000006</v>
      </c>
      <c r="H403" s="2">
        <f t="shared" si="9"/>
        <v>0.52999999999883585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31427.46</v>
      </c>
      <c r="D405" s="1">
        <f>'PR-RAS'!E410</f>
        <v>0</v>
      </c>
      <c r="E405" s="1">
        <v>0</v>
      </c>
      <c r="F405" s="1">
        <v>0</v>
      </c>
      <c r="G405" s="2">
        <f t="shared" si="8"/>
        <v>12696.69384</v>
      </c>
      <c r="H405" s="2">
        <f t="shared" si="9"/>
        <v>0.45999999999912689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2713041.6999999997</v>
      </c>
      <c r="D407" s="1">
        <f>'PR-RAS'!E412</f>
        <v>3318113.1300000008</v>
      </c>
      <c r="E407" s="1">
        <v>0</v>
      </c>
      <c r="F407" s="1">
        <v>0</v>
      </c>
      <c r="G407" s="2">
        <f t="shared" si="8"/>
        <v>3795802.7917600004</v>
      </c>
      <c r="H407" s="2">
        <f t="shared" si="9"/>
        <v>0.43000000109896064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2645715.5999999996</v>
      </c>
      <c r="D408" s="1">
        <f>'PR-RAS'!E413</f>
        <v>3251158.379999999</v>
      </c>
      <c r="E408" s="1">
        <v>0</v>
      </c>
      <c r="F408" s="1">
        <v>0</v>
      </c>
      <c r="G408" s="2">
        <f t="shared" si="8"/>
        <v>3723249.1705199988</v>
      </c>
      <c r="H408" s="2">
        <f t="shared" si="9"/>
        <v>0.77999999932944775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67326.100000000093</v>
      </c>
      <c r="D409" s="1">
        <f>'PR-RAS'!E414</f>
        <v>66954.750000001863</v>
      </c>
      <c r="E409" s="1">
        <v>0</v>
      </c>
      <c r="F409" s="1">
        <v>0</v>
      </c>
      <c r="G409" s="2">
        <f t="shared" si="8"/>
        <v>82104.124800001548</v>
      </c>
      <c r="H409" s="2">
        <f t="shared" si="9"/>
        <v>0.34999999823048711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27629.42</v>
      </c>
      <c r="E411" s="1">
        <v>0</v>
      </c>
      <c r="F411" s="1">
        <v>0</v>
      </c>
      <c r="G411" s="2">
        <f t="shared" si="8"/>
        <v>22656.124399999997</v>
      </c>
      <c r="H411" s="2">
        <f t="shared" si="9"/>
        <v>0.41999999999825377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43553.45</v>
      </c>
      <c r="D412" s="1">
        <f>'PR-RAS'!E417</f>
        <v>0</v>
      </c>
      <c r="E412" s="1">
        <v>0</v>
      </c>
      <c r="F412" s="1">
        <v>0</v>
      </c>
      <c r="G412" s="2">
        <f t="shared" si="8"/>
        <v>17900.467949999998</v>
      </c>
      <c r="H412" s="2">
        <f t="shared" si="9"/>
        <v>0.44999999999708962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5113.57</v>
      </c>
      <c r="D413" s="1">
        <f>'PR-RAS'!E418</f>
        <v>4193.3599999999997</v>
      </c>
      <c r="E413" s="1">
        <v>0</v>
      </c>
      <c r="F413" s="1">
        <v>0</v>
      </c>
      <c r="G413" s="2">
        <f t="shared" si="8"/>
        <v>5562.1194799999994</v>
      </c>
      <c r="H413" s="2">
        <f t="shared" si="9"/>
        <v>0.78999999999996362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4145.5200000000004</v>
      </c>
      <c r="D522" s="1">
        <f>'PR-RAS'!E528</f>
        <v>4163.42</v>
      </c>
      <c r="E522" s="1">
        <v>0</v>
      </c>
      <c r="F522" s="1">
        <v>0</v>
      </c>
      <c r="G522" s="2">
        <f t="shared" ref="G522:G809" si="10">(B522/1000)*(C522*1+D522*2)</f>
        <v>6498.0995600000006</v>
      </c>
      <c r="H522" s="2">
        <f t="shared" ref="H522:H809" si="11">ABS(C522-ROUND(C522,0))+ABS(D522-ROUND(D522,0))</f>
        <v>0.8999999999996362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4145.5200000000004</v>
      </c>
      <c r="D587" s="1">
        <f>'PR-RAS'!E593</f>
        <v>4163.42</v>
      </c>
      <c r="E587" s="1">
        <v>0</v>
      </c>
      <c r="F587" s="1">
        <v>0</v>
      </c>
      <c r="G587" s="2">
        <f t="shared" si="10"/>
        <v>7308.80296</v>
      </c>
      <c r="H587" s="2">
        <f t="shared" si="11"/>
        <v>0.8999999999996362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4145.5200000000004</v>
      </c>
      <c r="D599" s="1">
        <f>'PR-RAS'!E605</f>
        <v>4163.42</v>
      </c>
      <c r="E599" s="1">
        <v>0</v>
      </c>
      <c r="F599" s="1">
        <v>0</v>
      </c>
      <c r="G599" s="2">
        <f t="shared" si="10"/>
        <v>7458.4712799999998</v>
      </c>
      <c r="H599" s="2">
        <f t="shared" si="11"/>
        <v>0.8999999999996362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4145.5200000000004</v>
      </c>
      <c r="D600" s="1">
        <f>'PR-RAS'!E606</f>
        <v>4163.42</v>
      </c>
      <c r="E600" s="1">
        <v>0</v>
      </c>
      <c r="F600" s="1">
        <v>0</v>
      </c>
      <c r="G600" s="2">
        <f t="shared" si="10"/>
        <v>7470.9436400000004</v>
      </c>
      <c r="H600" s="2">
        <f t="shared" si="11"/>
        <v>0.8999999999996362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4145.5200000000004</v>
      </c>
      <c r="D630" s="1">
        <f>'PR-RAS'!E636</f>
        <v>4163.42</v>
      </c>
      <c r="E630" s="1">
        <v>0</v>
      </c>
      <c r="F630" s="1">
        <v>0</v>
      </c>
      <c r="G630" s="2">
        <f t="shared" si="10"/>
        <v>7845.1144400000003</v>
      </c>
      <c r="H630" s="2">
        <f t="shared" si="11"/>
        <v>0.8999999999996362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8002.29</v>
      </c>
      <c r="D631" s="1">
        <f>'PR-RAS'!E637</f>
        <v>0</v>
      </c>
      <c r="E631" s="1">
        <v>0</v>
      </c>
      <c r="F631" s="1">
        <v>0</v>
      </c>
      <c r="G631" s="2">
        <f t="shared" si="10"/>
        <v>5041.4426999999996</v>
      </c>
      <c r="H631" s="2">
        <f t="shared" si="11"/>
        <v>0.28999999999996362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2713041.6999999997</v>
      </c>
      <c r="D633" s="1">
        <f>'PR-RAS'!E639</f>
        <v>3318113.1300000008</v>
      </c>
      <c r="E633" s="1">
        <v>0</v>
      </c>
      <c r="F633" s="1">
        <v>0</v>
      </c>
      <c r="G633" s="2">
        <f t="shared" si="10"/>
        <v>5908737.3507200005</v>
      </c>
      <c r="H633" s="2">
        <f t="shared" si="11"/>
        <v>0.43000000109896064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2649861.1199999996</v>
      </c>
      <c r="D634" s="1">
        <f>'PR-RAS'!E640</f>
        <v>3255321.7999999989</v>
      </c>
      <c r="E634" s="1">
        <v>0</v>
      </c>
      <c r="F634" s="1">
        <v>0</v>
      </c>
      <c r="G634" s="2">
        <f t="shared" si="10"/>
        <v>5798599.4877599981</v>
      </c>
      <c r="H634" s="2">
        <f t="shared" si="11"/>
        <v>0.32000000076368451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63180.580000000075</v>
      </c>
      <c r="D635" s="1">
        <f>'PR-RAS'!E641</f>
        <v>62791.330000001937</v>
      </c>
      <c r="E635" s="1">
        <v>0</v>
      </c>
      <c r="F635" s="1">
        <v>0</v>
      </c>
      <c r="G635" s="2">
        <f t="shared" si="10"/>
        <v>119675.8941600025</v>
      </c>
      <c r="H635" s="2">
        <f t="shared" si="11"/>
        <v>0.75000000186264515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27629.42</v>
      </c>
      <c r="E637" s="1">
        <v>0</v>
      </c>
      <c r="F637" s="1">
        <v>0</v>
      </c>
      <c r="G637" s="2">
        <f t="shared" si="10"/>
        <v>35144.622239999997</v>
      </c>
      <c r="H637" s="2">
        <f t="shared" si="11"/>
        <v>0.41999999999825377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35551.159999999996</v>
      </c>
      <c r="D638" s="1">
        <f>'PR-RAS'!E644</f>
        <v>0</v>
      </c>
      <c r="E638" s="1">
        <v>0</v>
      </c>
      <c r="F638" s="1">
        <v>0</v>
      </c>
      <c r="G638" s="2">
        <f t="shared" si="10"/>
        <v>22646.088919999998</v>
      </c>
      <c r="H638" s="2">
        <f t="shared" si="11"/>
        <v>0.1599999999962165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27629.420000000078</v>
      </c>
      <c r="D639" s="1">
        <f>'PR-RAS'!E645</f>
        <v>90420.750000001935</v>
      </c>
      <c r="E639" s="1">
        <v>0</v>
      </c>
      <c r="F639" s="1">
        <v>0</v>
      </c>
      <c r="G639" s="2">
        <f t="shared" si="10"/>
        <v>133004.4469600025</v>
      </c>
      <c r="H639" s="2">
        <f t="shared" si="11"/>
        <v>0.66999999814288458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189771.01</v>
      </c>
      <c r="D641" s="1">
        <f>'PR-RAS'!E647</f>
        <v>203293.42</v>
      </c>
      <c r="E641" s="1">
        <v>0</v>
      </c>
      <c r="F641" s="1">
        <v>0</v>
      </c>
      <c r="G641" s="2">
        <f t="shared" si="10"/>
        <v>381669.02400000009</v>
      </c>
      <c r="H641" s="2">
        <f t="shared" si="11"/>
        <v>0.43000000002211891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6363.23</v>
      </c>
      <c r="D642" s="1">
        <f>'PR-RAS'!E649</f>
        <v>54030.05</v>
      </c>
      <c r="E642" s="1">
        <v>0</v>
      </c>
      <c r="F642" s="1">
        <v>0</v>
      </c>
      <c r="G642" s="2">
        <f t="shared" si="10"/>
        <v>73345.354529999997</v>
      </c>
      <c r="H642" s="2">
        <f t="shared" si="11"/>
        <v>0.28000000000247383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959076.51</v>
      </c>
      <c r="D643" s="1">
        <f>'PR-RAS'!E650</f>
        <v>1154282.21</v>
      </c>
      <c r="E643" s="1">
        <v>0</v>
      </c>
      <c r="F643" s="1">
        <v>0</v>
      </c>
      <c r="G643" s="2">
        <f t="shared" si="10"/>
        <v>2097825.4770599999</v>
      </c>
      <c r="H643" s="2">
        <f t="shared" si="11"/>
        <v>0.69999999995343387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911409.69</v>
      </c>
      <c r="D644" s="1">
        <f>'PR-RAS'!E651</f>
        <v>1094804.8600000001</v>
      </c>
      <c r="E644" s="1">
        <v>0</v>
      </c>
      <c r="F644" s="1">
        <v>0</v>
      </c>
      <c r="G644" s="2">
        <f t="shared" si="10"/>
        <v>1993955.4806300001</v>
      </c>
      <c r="H644" s="2">
        <f t="shared" si="11"/>
        <v>0.44999999995343387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54030.050000000047</v>
      </c>
      <c r="D645" s="1">
        <f>'PR-RAS'!E652</f>
        <v>113507.39999999991</v>
      </c>
      <c r="E645" s="1">
        <v>0</v>
      </c>
      <c r="F645" s="1">
        <v>0</v>
      </c>
      <c r="G645" s="2">
        <f t="shared" si="10"/>
        <v>180992.8833999999</v>
      </c>
      <c r="H645" s="2">
        <f t="shared" si="11"/>
        <v>0.44999999995343387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113</v>
      </c>
      <c r="D647" s="1">
        <f>'PR-RAS'!E654</f>
        <v>116</v>
      </c>
      <c r="E647" s="1">
        <v>0</v>
      </c>
      <c r="F647" s="1">
        <v>0</v>
      </c>
      <c r="G647" s="2">
        <f t="shared" si="10"/>
        <v>222.87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95</v>
      </c>
      <c r="D649" s="1">
        <f>'PR-RAS'!E656</f>
        <v>98</v>
      </c>
      <c r="E649" s="1">
        <v>0</v>
      </c>
      <c r="F649" s="1">
        <v>0</v>
      </c>
      <c r="G649" s="2">
        <f t="shared" si="10"/>
        <v>188.56800000000001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1908174.88</v>
      </c>
      <c r="D669" s="1">
        <f>'PR-RAS'!E676</f>
        <v>2368456.7200000002</v>
      </c>
      <c r="E669" s="1">
        <v>0</v>
      </c>
      <c r="F669" s="1">
        <v>0</v>
      </c>
      <c r="G669" s="2">
        <f t="shared" si="10"/>
        <v>4438918.9977600006</v>
      </c>
      <c r="H669" s="2">
        <f t="shared" si="11"/>
        <v>0.39999999990686774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40018.769999999997</v>
      </c>
      <c r="D670" s="1">
        <f>'PR-RAS'!E677</f>
        <v>43152.45</v>
      </c>
      <c r="E670" s="1">
        <v>0</v>
      </c>
      <c r="F670" s="1">
        <v>0</v>
      </c>
      <c r="G670" s="2">
        <f t="shared" si="10"/>
        <v>84510.535229999994</v>
      </c>
      <c r="H670" s="2">
        <f t="shared" si="11"/>
        <v>0.68000000000029104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95444.68</v>
      </c>
      <c r="D703" s="1">
        <f>'PR-RAS'!E710</f>
        <v>81364.91</v>
      </c>
      <c r="E703" s="1">
        <v>0</v>
      </c>
      <c r="F703" s="1">
        <v>0</v>
      </c>
      <c r="G703" s="2">
        <f t="shared" si="10"/>
        <v>181238.49899999998</v>
      </c>
      <c r="H703" s="2">
        <f t="shared" si="11"/>
        <v>0.41000000000349246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900</v>
      </c>
      <c r="D705" s="1">
        <f>'PR-RAS'!E712</f>
        <v>0</v>
      </c>
      <c r="E705" s="1">
        <v>0</v>
      </c>
      <c r="F705" s="1">
        <v>0</v>
      </c>
      <c r="G705" s="2">
        <f t="shared" si="10"/>
        <v>633.59999999999991</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4472.58</v>
      </c>
      <c r="D709" s="1">
        <f>'PR-RAS'!E716</f>
        <v>6984.49</v>
      </c>
      <c r="E709" s="1">
        <v>0</v>
      </c>
      <c r="F709" s="1">
        <v>0</v>
      </c>
      <c r="G709" s="2">
        <f t="shared" si="10"/>
        <v>13056.624479999997</v>
      </c>
      <c r="H709" s="2">
        <f t="shared" si="11"/>
        <v>0.90999999999985448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5374.28</v>
      </c>
      <c r="D710" s="1">
        <f>'PR-RAS'!E717</f>
        <v>3531.52</v>
      </c>
      <c r="E710" s="1">
        <v>0</v>
      </c>
      <c r="F710" s="1">
        <v>0</v>
      </c>
      <c r="G710" s="2">
        <f t="shared" si="10"/>
        <v>8818.0598799999989</v>
      </c>
      <c r="H710" s="2">
        <f t="shared" si="11"/>
        <v>0.75999999999976353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56195.96</v>
      </c>
      <c r="D711" s="1">
        <f>'PR-RAS'!E718</f>
        <v>51515.62</v>
      </c>
      <c r="E711" s="1">
        <v>0</v>
      </c>
      <c r="F711" s="1">
        <v>0</v>
      </c>
      <c r="G711" s="2">
        <f t="shared" si="10"/>
        <v>113051.31200000001</v>
      </c>
      <c r="H711" s="2">
        <f t="shared" si="11"/>
        <v>0.41999999999825377</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175.2</v>
      </c>
      <c r="D713" s="1">
        <f>'PR-RAS'!E720</f>
        <v>6417.58</v>
      </c>
      <c r="E713" s="1">
        <v>0</v>
      </c>
      <c r="F713" s="1">
        <v>0</v>
      </c>
      <c r="G713" s="2">
        <f t="shared" si="10"/>
        <v>9263.3763199999994</v>
      </c>
      <c r="H713" s="2">
        <f t="shared" si="11"/>
        <v>0.62000000000006139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9720.4</v>
      </c>
      <c r="D715" s="1">
        <f>'PR-RAS'!E722</f>
        <v>4496.1099999999997</v>
      </c>
      <c r="E715" s="1">
        <v>0</v>
      </c>
      <c r="F715" s="1">
        <v>0</v>
      </c>
      <c r="G715" s="2">
        <f t="shared" si="10"/>
        <v>13360.810679999999</v>
      </c>
      <c r="H715" s="2">
        <f t="shared" si="11"/>
        <v>0.50999999999930878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5153.2700000000004</v>
      </c>
      <c r="D716" s="1">
        <f>'PR-RAS'!E723</f>
        <v>4470.43</v>
      </c>
      <c r="E716" s="1">
        <v>0</v>
      </c>
      <c r="F716" s="1">
        <v>0</v>
      </c>
      <c r="G716" s="2">
        <f t="shared" si="10"/>
        <v>10077.302950000001</v>
      </c>
      <c r="H716" s="2">
        <f t="shared" si="11"/>
        <v>0.7000000000007276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3981.96</v>
      </c>
      <c r="D718" s="1">
        <f>'PR-RAS'!E725</f>
        <v>5758.3</v>
      </c>
      <c r="E718" s="1">
        <v>0</v>
      </c>
      <c r="F718" s="1">
        <v>0</v>
      </c>
      <c r="G718" s="2">
        <f t="shared" si="10"/>
        <v>11112.46752</v>
      </c>
      <c r="H718" s="2">
        <f t="shared" si="11"/>
        <v>0.34000000000014552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312.79000000000002</v>
      </c>
      <c r="D735" s="1">
        <f>'PR-RAS'!E742</f>
        <v>0</v>
      </c>
      <c r="E735" s="1">
        <v>0</v>
      </c>
      <c r="F735" s="1">
        <v>0</v>
      </c>
      <c r="G735" s="2">
        <f t="shared" si="10"/>
        <v>229.58786000000001</v>
      </c>
      <c r="H735" s="2">
        <f t="shared" si="11"/>
        <v>0.20999999999997954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116.66</v>
      </c>
      <c r="E736" s="1">
        <v>0</v>
      </c>
      <c r="F736" s="1">
        <v>0</v>
      </c>
      <c r="G736" s="2">
        <f t="shared" si="10"/>
        <v>171.49019999999999</v>
      </c>
      <c r="H736" s="2">
        <f t="shared" si="11"/>
        <v>0.34000000000000341</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4979.04</v>
      </c>
      <c r="D816" s="1">
        <f>'PR-RAS'!E823</f>
        <v>4994.8100000000004</v>
      </c>
      <c r="E816" s="1">
        <v>0</v>
      </c>
      <c r="F816" s="1">
        <v>0</v>
      </c>
      <c r="G816" s="2">
        <f t="shared" si="18"/>
        <v>12199.457899999999</v>
      </c>
      <c r="H816" s="2">
        <f t="shared" si="19"/>
        <v>0.22999999999956344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79699.97</v>
      </c>
      <c r="D821" s="1">
        <f>'PR-RAS'!E828</f>
        <v>70864.94</v>
      </c>
      <c r="E821" s="1">
        <v>0</v>
      </c>
      <c r="F821" s="1">
        <v>0</v>
      </c>
      <c r="G821" s="2">
        <f t="shared" si="18"/>
        <v>181572.47699999998</v>
      </c>
      <c r="H821" s="2">
        <f t="shared" si="19"/>
        <v>8.999999999650754E-2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4145.5200000000004</v>
      </c>
      <c r="D948" s="1">
        <f>'PR-RAS'!E955</f>
        <v>4163.42</v>
      </c>
      <c r="E948" s="1">
        <v>0</v>
      </c>
      <c r="F948" s="1">
        <v>0</v>
      </c>
      <c r="G948" s="2">
        <f t="shared" si="18"/>
        <v>11811.324919999999</v>
      </c>
      <c r="H948" s="2">
        <f t="shared" si="19"/>
        <v>0.8999999999996362</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406074.82</v>
      </c>
      <c r="D984" s="6">
        <f>BILANCA!E6</f>
        <v>451766.04</v>
      </c>
      <c r="E984" s="6">
        <v>0</v>
      </c>
      <c r="F984" s="6">
        <v>0</v>
      </c>
      <c r="G984" s="7">
        <f t="shared" ref="G984:G1241" si="22">B984/1000*C984+B984/500*D984</f>
        <v>1309.6069</v>
      </c>
      <c r="H984" s="7">
        <f t="shared" si="19"/>
        <v>0.21999999997206032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140037.51999999996</v>
      </c>
      <c r="D985" s="1">
        <f>BILANCA!E7</f>
        <v>118434.31000000001</v>
      </c>
      <c r="E985" s="1">
        <v>0</v>
      </c>
      <c r="F985" s="1">
        <v>0</v>
      </c>
      <c r="G985" s="2">
        <f t="shared" si="22"/>
        <v>753.81227999999999</v>
      </c>
      <c r="H985" s="2">
        <f t="shared" si="19"/>
        <v>0.79000000005180482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2704.23</v>
      </c>
      <c r="D986" s="1">
        <f>BILANCA!E8</f>
        <v>2704.23</v>
      </c>
      <c r="E986" s="1">
        <v>0</v>
      </c>
      <c r="F986" s="1">
        <v>0</v>
      </c>
      <c r="G986" s="2">
        <f t="shared" si="22"/>
        <v>24.338070000000002</v>
      </c>
      <c r="H986" s="2">
        <f t="shared" si="19"/>
        <v>0.46000000000003638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2704.23</v>
      </c>
      <c r="D988" s="1">
        <f>BILANCA!E10</f>
        <v>2704.23</v>
      </c>
      <c r="E988" s="1">
        <v>0</v>
      </c>
      <c r="F988" s="1">
        <v>0</v>
      </c>
      <c r="G988" s="2">
        <f t="shared" si="22"/>
        <v>40.563450000000003</v>
      </c>
      <c r="H988" s="2">
        <f t="shared" si="19"/>
        <v>0.46000000000003638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137333.28999999995</v>
      </c>
      <c r="D990" s="1">
        <f>BILANCA!E12</f>
        <v>115730.08000000002</v>
      </c>
      <c r="E990" s="1">
        <v>0</v>
      </c>
      <c r="F990" s="1">
        <v>0</v>
      </c>
      <c r="G990" s="2">
        <f t="shared" si="22"/>
        <v>2581.5541499999999</v>
      </c>
      <c r="H990" s="2">
        <f t="shared" si="19"/>
        <v>0.36999999996623956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80581.079999999958</v>
      </c>
      <c r="D997" s="1">
        <f>BILANCA!E19</f>
        <v>56236.280000000028</v>
      </c>
      <c r="E997" s="1">
        <v>0</v>
      </c>
      <c r="F997" s="1">
        <v>0</v>
      </c>
      <c r="G997" s="2">
        <f t="shared" si="22"/>
        <v>2702.7509600000003</v>
      </c>
      <c r="H997" s="2">
        <f t="shared" si="19"/>
        <v>0.35999999998603016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230789.09</v>
      </c>
      <c r="D998" s="1">
        <f>BILANCA!E20</f>
        <v>287744.21000000002</v>
      </c>
      <c r="E998" s="1">
        <v>0</v>
      </c>
      <c r="F998" s="1">
        <v>0</v>
      </c>
      <c r="G998" s="2">
        <f t="shared" si="22"/>
        <v>12094.16265</v>
      </c>
      <c r="H998" s="2">
        <f t="shared" si="19"/>
        <v>0.3000000000174623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5682.33</v>
      </c>
      <c r="D999" s="1">
        <f>BILANCA!E21</f>
        <v>5682.33</v>
      </c>
      <c r="E999" s="1">
        <v>0</v>
      </c>
      <c r="F999" s="1">
        <v>0</v>
      </c>
      <c r="G999" s="2">
        <f t="shared" si="22"/>
        <v>272.75184000000002</v>
      </c>
      <c r="H999" s="2">
        <f t="shared" si="19"/>
        <v>0.65999999999985448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4125</v>
      </c>
      <c r="E1000" s="1">
        <v>0</v>
      </c>
      <c r="F1000" s="1">
        <v>0</v>
      </c>
      <c r="G1000" s="2">
        <f t="shared" si="22"/>
        <v>140.25</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3002.93</v>
      </c>
      <c r="D1003" s="1">
        <f>BILANCA!E25</f>
        <v>3002.93</v>
      </c>
      <c r="E1003" s="1">
        <v>0</v>
      </c>
      <c r="F1003" s="1">
        <v>0</v>
      </c>
      <c r="G1003" s="2">
        <f t="shared" si="22"/>
        <v>180.17579999999998</v>
      </c>
      <c r="H1003" s="2">
        <f t="shared" si="19"/>
        <v>0.14000000000032742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70275.11</v>
      </c>
      <c r="D1004" s="1">
        <f>BILANCA!E26</f>
        <v>75140.11</v>
      </c>
      <c r="E1004" s="1">
        <v>0</v>
      </c>
      <c r="F1004" s="1">
        <v>0</v>
      </c>
      <c r="G1004" s="2">
        <f t="shared" si="22"/>
        <v>4631.6619300000002</v>
      </c>
      <c r="H1004" s="2">
        <f t="shared" si="19"/>
        <v>0.22000000000116415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229168.38</v>
      </c>
      <c r="D1006" s="1">
        <f>BILANCA!E28</f>
        <v>319458.3</v>
      </c>
      <c r="E1006" s="1">
        <v>0</v>
      </c>
      <c r="F1006" s="1">
        <v>0</v>
      </c>
      <c r="G1006" s="2">
        <f t="shared" si="22"/>
        <v>19965.954539999999</v>
      </c>
      <c r="H1006" s="2">
        <f t="shared" si="19"/>
        <v>0.67999999999301508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18682.810000000001</v>
      </c>
      <c r="D1007" s="1">
        <f>BILANCA!E29</f>
        <v>18682.810000000001</v>
      </c>
      <c r="E1007" s="1">
        <v>0</v>
      </c>
      <c r="F1007" s="1">
        <v>0</v>
      </c>
      <c r="G1007" s="2">
        <f t="shared" si="22"/>
        <v>1345.1623200000001</v>
      </c>
      <c r="H1007" s="2">
        <f t="shared" si="19"/>
        <v>0.37999999999738066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18682.810000000001</v>
      </c>
      <c r="D1008" s="1">
        <f>BILANCA!E30</f>
        <v>18682.810000000001</v>
      </c>
      <c r="E1008" s="1">
        <v>0</v>
      </c>
      <c r="F1008" s="1">
        <v>0</v>
      </c>
      <c r="G1008" s="2">
        <f t="shared" si="22"/>
        <v>1401.2107500000002</v>
      </c>
      <c r="H1008" s="2">
        <f t="shared" si="19"/>
        <v>0.37999999999738066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38069.399999999994</v>
      </c>
      <c r="D1013" s="1">
        <f>BILANCA!E35</f>
        <v>40810.989999999991</v>
      </c>
      <c r="E1013" s="1">
        <v>0</v>
      </c>
      <c r="F1013" s="1">
        <v>0</v>
      </c>
      <c r="G1013" s="2">
        <f t="shared" si="22"/>
        <v>3590.7413999999994</v>
      </c>
      <c r="H1013" s="2">
        <f t="shared" si="19"/>
        <v>0.41000000000349246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237388.43</v>
      </c>
      <c r="D1014" s="1">
        <f>BILANCA!E36</f>
        <v>282731.99</v>
      </c>
      <c r="E1014" s="1">
        <v>0</v>
      </c>
      <c r="F1014" s="1">
        <v>0</v>
      </c>
      <c r="G1014" s="2">
        <f t="shared" si="22"/>
        <v>24888.424709999999</v>
      </c>
      <c r="H1014" s="2">
        <f t="shared" si="19"/>
        <v>0.44000000000232831</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199319.03</v>
      </c>
      <c r="D1018" s="1">
        <f>BILANCA!E40</f>
        <v>241921</v>
      </c>
      <c r="E1018" s="1">
        <v>0</v>
      </c>
      <c r="F1018" s="1">
        <v>0</v>
      </c>
      <c r="G1018" s="2">
        <f t="shared" si="22"/>
        <v>23910.636050000001</v>
      </c>
      <c r="H1018" s="2">
        <f t="shared" si="19"/>
        <v>2.9999999998835847E-2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61413.59</v>
      </c>
      <c r="D1032" s="1">
        <f>BILANCA!E54</f>
        <v>63641.21</v>
      </c>
      <c r="E1032" s="1">
        <v>0</v>
      </c>
      <c r="F1032" s="1">
        <v>0</v>
      </c>
      <c r="G1032" s="2">
        <f t="shared" si="22"/>
        <v>9246.1044900000015</v>
      </c>
      <c r="H1032" s="2">
        <f t="shared" si="19"/>
        <v>0.62000000000261934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61413.59</v>
      </c>
      <c r="D1033" s="1">
        <f>BILANCA!E55</f>
        <v>63641.21</v>
      </c>
      <c r="E1033" s="1">
        <v>0</v>
      </c>
      <c r="F1033" s="1">
        <v>0</v>
      </c>
      <c r="G1033" s="2">
        <f t="shared" si="22"/>
        <v>9434.8005000000012</v>
      </c>
      <c r="H1033" s="2">
        <f t="shared" si="19"/>
        <v>0.62000000000261934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266037.30000000005</v>
      </c>
      <c r="D1046" s="1">
        <f>BILANCA!E68</f>
        <v>333331.73</v>
      </c>
      <c r="E1046" s="1">
        <v>0</v>
      </c>
      <c r="F1046" s="1">
        <v>0</v>
      </c>
      <c r="G1046" s="2">
        <f t="shared" si="22"/>
        <v>58760.147880000004</v>
      </c>
      <c r="H1046" s="2">
        <f t="shared" si="19"/>
        <v>0.57000000006519258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54030.05</v>
      </c>
      <c r="D1047" s="1">
        <f>BILANCA!E69</f>
        <v>113507.4</v>
      </c>
      <c r="E1047" s="1">
        <v>0</v>
      </c>
      <c r="F1047" s="1">
        <v>0</v>
      </c>
      <c r="G1047" s="2">
        <f t="shared" si="22"/>
        <v>17986.8704</v>
      </c>
      <c r="H1047" s="2">
        <f t="shared" si="19"/>
        <v>0.44999999999708962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53806.3</v>
      </c>
      <c r="D1048" s="1">
        <f>BILANCA!E70</f>
        <v>113220.79</v>
      </c>
      <c r="E1048" s="1">
        <v>0</v>
      </c>
      <c r="F1048" s="1">
        <v>0</v>
      </c>
      <c r="G1048" s="2">
        <f t="shared" si="22"/>
        <v>18216.1122</v>
      </c>
      <c r="H1048" s="2">
        <f t="shared" si="19"/>
        <v>0.51000000000931323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53806.3</v>
      </c>
      <c r="D1050" s="1">
        <f>BILANCA!E72</f>
        <v>113220.79</v>
      </c>
      <c r="E1050" s="1">
        <v>0</v>
      </c>
      <c r="F1050" s="1">
        <v>0</v>
      </c>
      <c r="G1050" s="2">
        <f t="shared" si="22"/>
        <v>18776.607960000001</v>
      </c>
      <c r="H1050" s="2">
        <f t="shared" si="19"/>
        <v>0.51000000000931323</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223.75</v>
      </c>
      <c r="D1054" s="1">
        <f>BILANCA!E76</f>
        <v>286.61</v>
      </c>
      <c r="E1054" s="1">
        <v>0</v>
      </c>
      <c r="F1054" s="1">
        <v>0</v>
      </c>
      <c r="G1054" s="2">
        <f t="shared" si="22"/>
        <v>56.584869999999995</v>
      </c>
      <c r="H1054" s="2">
        <f t="shared" si="19"/>
        <v>0.63999999999998636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20638.89</v>
      </c>
      <c r="D1056" s="1">
        <f>BILANCA!E78</f>
        <v>12337.55</v>
      </c>
      <c r="E1056" s="1">
        <v>0</v>
      </c>
      <c r="F1056" s="1">
        <v>0</v>
      </c>
      <c r="G1056" s="2">
        <f t="shared" si="22"/>
        <v>3307.9212699999998</v>
      </c>
      <c r="H1056" s="2">
        <f t="shared" si="19"/>
        <v>0.56000000000130967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2922.99</v>
      </c>
      <c r="D1061" s="1">
        <f>BILANCA!E83</f>
        <v>0</v>
      </c>
      <c r="E1061" s="1">
        <v>0</v>
      </c>
      <c r="F1061" s="1">
        <v>0</v>
      </c>
      <c r="G1061" s="2">
        <f t="shared" si="22"/>
        <v>227.99321999999998</v>
      </c>
      <c r="H1061" s="2">
        <f t="shared" si="19"/>
        <v>1.0000000000218279E-2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3437.55</v>
      </c>
      <c r="D1062" s="1">
        <f>BILANCA!E84</f>
        <v>0</v>
      </c>
      <c r="E1062" s="1">
        <v>0</v>
      </c>
      <c r="F1062" s="1">
        <v>0</v>
      </c>
      <c r="G1062" s="2">
        <f t="shared" si="22"/>
        <v>271.56645000000003</v>
      </c>
      <c r="H1062" s="2">
        <f t="shared" si="19"/>
        <v>0.4499999999998181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14278.35</v>
      </c>
      <c r="D1064" s="1">
        <f>BILANCA!E86</f>
        <v>12337.55</v>
      </c>
      <c r="E1064" s="1">
        <v>0</v>
      </c>
      <c r="F1064" s="1">
        <v>0</v>
      </c>
      <c r="G1064" s="2">
        <f t="shared" si="22"/>
        <v>3155.2294499999998</v>
      </c>
      <c r="H1064" s="2">
        <f t="shared" si="19"/>
        <v>0.80000000000109139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1597.35</v>
      </c>
      <c r="D1124" s="1">
        <f>BILANCA!E146</f>
        <v>4193.3599999999997</v>
      </c>
      <c r="E1124" s="1">
        <v>0</v>
      </c>
      <c r="F1124" s="1">
        <v>0</v>
      </c>
      <c r="G1124" s="2">
        <f t="shared" si="22"/>
        <v>1407.7538699999998</v>
      </c>
      <c r="H1124" s="2">
        <f t="shared" si="23"/>
        <v>0.70999999999958163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155.56</v>
      </c>
      <c r="D1137" s="1">
        <f>BILANCA!E159</f>
        <v>0</v>
      </c>
      <c r="E1137" s="1">
        <v>0</v>
      </c>
      <c r="F1137" s="1">
        <v>0</v>
      </c>
      <c r="G1137" s="2">
        <f t="shared" si="22"/>
        <v>23.956240000000001</v>
      </c>
      <c r="H1137" s="2">
        <f t="shared" si="23"/>
        <v>0.43999999999999773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1441.79</v>
      </c>
      <c r="D1138" s="1">
        <f>BILANCA!E160</f>
        <v>4193.3599999999997</v>
      </c>
      <c r="E1138" s="1">
        <v>0</v>
      </c>
      <c r="F1138" s="1">
        <v>0</v>
      </c>
      <c r="G1138" s="2">
        <f t="shared" si="22"/>
        <v>1523.41905</v>
      </c>
      <c r="H1138" s="2">
        <f t="shared" si="23"/>
        <v>0.56999999999970896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189771.01</v>
      </c>
      <c r="D1148" s="1">
        <f>BILANCA!E170</f>
        <v>203293.42</v>
      </c>
      <c r="E1148" s="1">
        <v>0</v>
      </c>
      <c r="F1148" s="1">
        <v>0</v>
      </c>
      <c r="G1148" s="2">
        <f t="shared" si="22"/>
        <v>98399.04525000001</v>
      </c>
      <c r="H1148" s="2">
        <f t="shared" si="23"/>
        <v>0.43000000002211891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189771.01</v>
      </c>
      <c r="D1151" s="1">
        <f>BILANCA!E173</f>
        <v>203293.42</v>
      </c>
      <c r="E1151" s="1">
        <v>0</v>
      </c>
      <c r="F1151" s="1">
        <v>0</v>
      </c>
      <c r="G1151" s="2">
        <f t="shared" si="22"/>
        <v>100188.11880000001</v>
      </c>
      <c r="H1151" s="2">
        <f t="shared" si="23"/>
        <v>0.43000000002211891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406074.82</v>
      </c>
      <c r="D1152" s="1">
        <f>BILANCA!E175</f>
        <v>451766.04000000004</v>
      </c>
      <c r="E1152" s="1">
        <v>0</v>
      </c>
      <c r="F1152" s="1">
        <v>0</v>
      </c>
      <c r="G1152" s="2">
        <f t="shared" si="22"/>
        <v>221323.56610000005</v>
      </c>
      <c r="H1152" s="2">
        <f t="shared" si="23"/>
        <v>0.22000000003026798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256116.24</v>
      </c>
      <c r="D1153" s="1">
        <f>BILANCA!E176</f>
        <v>238717.62000000002</v>
      </c>
      <c r="E1153" s="1">
        <v>0</v>
      </c>
      <c r="F1153" s="1">
        <v>0</v>
      </c>
      <c r="G1153" s="2">
        <f t="shared" si="22"/>
        <v>124703.75160000002</v>
      </c>
      <c r="H1153" s="2">
        <f t="shared" si="23"/>
        <v>0.61999999996623956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251747.82</v>
      </c>
      <c r="D1154" s="1">
        <f>BILANCA!E177</f>
        <v>237715.95</v>
      </c>
      <c r="E1154" s="1">
        <v>0</v>
      </c>
      <c r="F1154" s="1">
        <v>0</v>
      </c>
      <c r="G1154" s="2">
        <f t="shared" si="22"/>
        <v>124347.73212</v>
      </c>
      <c r="H1154" s="2">
        <f t="shared" si="23"/>
        <v>0.22999999998137355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201569.29</v>
      </c>
      <c r="D1155" s="1">
        <f>BILANCA!E178</f>
        <v>200533.41</v>
      </c>
      <c r="E1155" s="1">
        <v>0</v>
      </c>
      <c r="F1155" s="1">
        <v>0</v>
      </c>
      <c r="G1155" s="2">
        <f t="shared" si="22"/>
        <v>103653.41091999999</v>
      </c>
      <c r="H1155" s="2">
        <f t="shared" si="23"/>
        <v>0.70000000001164153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28832.58</v>
      </c>
      <c r="D1156" s="1">
        <f>BILANCA!E179</f>
        <v>25153.17</v>
      </c>
      <c r="E1156" s="1">
        <v>0</v>
      </c>
      <c r="F1156" s="1">
        <v>0</v>
      </c>
      <c r="G1156" s="2">
        <f t="shared" si="22"/>
        <v>13691.033159999999</v>
      </c>
      <c r="H1156" s="2">
        <f t="shared" si="23"/>
        <v>0.58999999999650754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261.76</v>
      </c>
      <c r="D1157" s="1">
        <f>BILANCA!E180</f>
        <v>218.71</v>
      </c>
      <c r="E1157" s="1">
        <v>0</v>
      </c>
      <c r="F1157" s="1">
        <v>0</v>
      </c>
      <c r="G1157" s="2">
        <f t="shared" si="22"/>
        <v>121.65732</v>
      </c>
      <c r="H1157" s="2">
        <f t="shared" si="23"/>
        <v>0.53000000000000114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2.42</v>
      </c>
      <c r="D1159" s="1">
        <f>BILANCA!E182</f>
        <v>0</v>
      </c>
      <c r="E1159" s="1">
        <v>0</v>
      </c>
      <c r="F1159" s="1">
        <v>0</v>
      </c>
      <c r="G1159" s="2">
        <f t="shared" si="22"/>
        <v>0.42591999999999997</v>
      </c>
      <c r="H1159" s="2">
        <f t="shared" si="23"/>
        <v>0.41999999999999993</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259.33999999999997</v>
      </c>
      <c r="D1160" s="1">
        <f>BILANCA!E183</f>
        <v>218.71</v>
      </c>
      <c r="E1160" s="1">
        <v>0</v>
      </c>
      <c r="F1160" s="1">
        <v>0</v>
      </c>
      <c r="G1160" s="2">
        <f t="shared" si="22"/>
        <v>123.32651999999999</v>
      </c>
      <c r="H1160" s="2">
        <f t="shared" si="23"/>
        <v>0.62999999999996703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59.72</v>
      </c>
      <c r="D1163" s="1">
        <f>BILANCA!E186</f>
        <v>0</v>
      </c>
      <c r="E1163" s="1">
        <v>0</v>
      </c>
      <c r="F1163" s="1">
        <v>0</v>
      </c>
      <c r="G1163" s="2">
        <f t="shared" si="22"/>
        <v>10.749599999999999</v>
      </c>
      <c r="H1163" s="2">
        <f t="shared" si="23"/>
        <v>0.28000000000000114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21024.47</v>
      </c>
      <c r="D1165" s="1">
        <f>BILANCA!E188</f>
        <v>11810.66</v>
      </c>
      <c r="E1165" s="1">
        <v>0</v>
      </c>
      <c r="F1165" s="1">
        <v>0</v>
      </c>
      <c r="G1165" s="2">
        <f t="shared" si="22"/>
        <v>8125.5337799999998</v>
      </c>
      <c r="H1165" s="2">
        <f t="shared" si="23"/>
        <v>0.81000000000130967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275.3</v>
      </c>
      <c r="D1166" s="1">
        <f>BILANCA!E189</f>
        <v>1001.67</v>
      </c>
      <c r="E1166" s="1">
        <v>0</v>
      </c>
      <c r="F1166" s="1">
        <v>0</v>
      </c>
      <c r="G1166" s="2">
        <f t="shared" si="22"/>
        <v>416.99112000000002</v>
      </c>
      <c r="H1166" s="2">
        <f t="shared" si="23"/>
        <v>0.6300000000000523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4093.12</v>
      </c>
      <c r="D1183" s="1">
        <f>BILANCA!E206</f>
        <v>0</v>
      </c>
      <c r="E1183" s="1">
        <v>0</v>
      </c>
      <c r="F1183" s="1">
        <v>0</v>
      </c>
      <c r="G1183" s="2">
        <f t="shared" si="22"/>
        <v>818.62400000000002</v>
      </c>
      <c r="H1183" s="2">
        <f t="shared" si="23"/>
        <v>0.11999999999989086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4093.12</v>
      </c>
      <c r="D1184" s="1">
        <f>BILANCA!E207</f>
        <v>0</v>
      </c>
      <c r="E1184" s="1">
        <v>0</v>
      </c>
      <c r="F1184" s="1">
        <v>0</v>
      </c>
      <c r="G1184" s="2">
        <f t="shared" si="22"/>
        <v>822.71712000000002</v>
      </c>
      <c r="H1184" s="2">
        <f t="shared" si="23"/>
        <v>0.11999999999989086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4093.12</v>
      </c>
      <c r="D1189" s="1">
        <f>BILANCA!E212</f>
        <v>0</v>
      </c>
      <c r="E1189" s="1">
        <v>0</v>
      </c>
      <c r="F1189" s="1">
        <v>0</v>
      </c>
      <c r="G1189" s="2">
        <f t="shared" si="22"/>
        <v>843.1827199999999</v>
      </c>
      <c r="H1189" s="2">
        <f t="shared" si="23"/>
        <v>0.11999999999989086</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149958.58000000002</v>
      </c>
      <c r="D1214" s="1">
        <f>BILANCA!E237</f>
        <v>213048.41999999998</v>
      </c>
      <c r="E1214" s="1">
        <v>0</v>
      </c>
      <c r="F1214" s="1">
        <v>0</v>
      </c>
      <c r="G1214" s="2">
        <f t="shared" si="22"/>
        <v>133068.80202</v>
      </c>
      <c r="H1214" s="2">
        <f t="shared" si="23"/>
        <v>0.83999999996740371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117215.59</v>
      </c>
      <c r="D1215" s="1">
        <f>BILANCA!E238</f>
        <v>118434.31</v>
      </c>
      <c r="E1215" s="1">
        <v>0</v>
      </c>
      <c r="F1215" s="1">
        <v>0</v>
      </c>
      <c r="G1215" s="2">
        <f t="shared" si="22"/>
        <v>82147.536720000004</v>
      </c>
      <c r="H1215" s="2">
        <f t="shared" si="23"/>
        <v>0.72000000000116415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121363.33</v>
      </c>
      <c r="D1216" s="1">
        <f>BILANCA!E239</f>
        <v>118434.31</v>
      </c>
      <c r="E1216" s="1">
        <v>0</v>
      </c>
      <c r="F1216" s="1">
        <v>0</v>
      </c>
      <c r="G1216" s="2">
        <f t="shared" si="22"/>
        <v>83468.044350000011</v>
      </c>
      <c r="H1216" s="2">
        <f t="shared" si="23"/>
        <v>0.63999999999941792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121363.33</v>
      </c>
      <c r="D1217" s="1">
        <f>BILANCA!E240</f>
        <v>118434.31</v>
      </c>
      <c r="E1217" s="1">
        <v>0</v>
      </c>
      <c r="F1217" s="1">
        <v>0</v>
      </c>
      <c r="G1217" s="2">
        <f t="shared" si="22"/>
        <v>83826.276299999998</v>
      </c>
      <c r="H1217" s="2">
        <f t="shared" si="23"/>
        <v>0.63999999999941792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4147.74</v>
      </c>
      <c r="D1219" s="1">
        <f>BILANCA!E242</f>
        <v>0</v>
      </c>
      <c r="E1219" s="1">
        <v>0</v>
      </c>
      <c r="F1219" s="1">
        <v>0</v>
      </c>
      <c r="G1219" s="2">
        <f t="shared" si="22"/>
        <v>978.86663999999985</v>
      </c>
      <c r="H1219" s="2">
        <f t="shared" si="23"/>
        <v>0.26000000000021828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4147.74</v>
      </c>
      <c r="D1220" s="1">
        <f>BILANCA!E243</f>
        <v>0</v>
      </c>
      <c r="E1220" s="1">
        <v>0</v>
      </c>
      <c r="F1220" s="1">
        <v>0</v>
      </c>
      <c r="G1220" s="2">
        <f t="shared" si="22"/>
        <v>983.01437999999985</v>
      </c>
      <c r="H1220" s="2">
        <f t="shared" si="23"/>
        <v>0.26000000000021828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27629.42</v>
      </c>
      <c r="D1222" s="1">
        <f>BILANCA!E245</f>
        <v>90420.75</v>
      </c>
      <c r="E1222" s="1">
        <v>0</v>
      </c>
      <c r="F1222" s="1">
        <v>0</v>
      </c>
      <c r="G1222" s="2">
        <f t="shared" si="22"/>
        <v>49824.549879999999</v>
      </c>
      <c r="H1222" s="2">
        <f t="shared" si="23"/>
        <v>0.66999999999825377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27629.42</v>
      </c>
      <c r="D1223" s="1">
        <f>BILANCA!E246</f>
        <v>98451.03</v>
      </c>
      <c r="E1223" s="1">
        <v>0</v>
      </c>
      <c r="F1223" s="1">
        <v>0</v>
      </c>
      <c r="G1223" s="2">
        <f t="shared" si="22"/>
        <v>53887.555199999995</v>
      </c>
      <c r="H1223" s="2">
        <f t="shared" si="23"/>
        <v>0.44999999999708962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27629.42</v>
      </c>
      <c r="D1224" s="1">
        <f>BILANCA!E247</f>
        <v>98451.03</v>
      </c>
      <c r="E1224" s="1">
        <v>0</v>
      </c>
      <c r="F1224" s="1">
        <v>0</v>
      </c>
      <c r="G1224" s="2">
        <f t="shared" si="22"/>
        <v>54112.086679999993</v>
      </c>
      <c r="H1224" s="2">
        <f t="shared" si="23"/>
        <v>0.44999999999708962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8030.28</v>
      </c>
      <c r="E1227" s="1">
        <v>0</v>
      </c>
      <c r="F1227" s="1">
        <v>0</v>
      </c>
      <c r="G1227" s="2">
        <f t="shared" si="22"/>
        <v>3918.7766399999996</v>
      </c>
      <c r="H1227" s="2">
        <f t="shared" si="23"/>
        <v>0.27999999999974534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8030.28</v>
      </c>
      <c r="E1229" s="1">
        <v>0</v>
      </c>
      <c r="F1229" s="1">
        <v>0</v>
      </c>
      <c r="G1229" s="2">
        <f t="shared" si="22"/>
        <v>3950.8977599999998</v>
      </c>
      <c r="H1229" s="2">
        <f t="shared" si="23"/>
        <v>0.27999999999974534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5113.57</v>
      </c>
      <c r="D1232" s="1">
        <f>BILANCA!E255</f>
        <v>4193.3599999999997</v>
      </c>
      <c r="E1232" s="1">
        <v>0</v>
      </c>
      <c r="F1232" s="1">
        <v>0</v>
      </c>
      <c r="G1232" s="2">
        <f t="shared" si="22"/>
        <v>3361.5722099999998</v>
      </c>
      <c r="H1232" s="2">
        <f t="shared" si="23"/>
        <v>0.78999999999996362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20838.13</v>
      </c>
      <c r="D1236" s="1">
        <f>BILANCA!E259</f>
        <v>20838.13</v>
      </c>
      <c r="E1236" s="1">
        <v>0</v>
      </c>
      <c r="F1236" s="1">
        <v>0</v>
      </c>
      <c r="G1236" s="2">
        <f t="shared" si="22"/>
        <v>15816.140670000001</v>
      </c>
      <c r="H1236" s="2">
        <f t="shared" si="23"/>
        <v>0.26000000000203727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20838.13</v>
      </c>
      <c r="D1237" s="1">
        <f>BILANCA!E260</f>
        <v>20838.13</v>
      </c>
      <c r="E1237" s="1">
        <v>0</v>
      </c>
      <c r="F1237" s="1">
        <v>0</v>
      </c>
      <c r="G1237" s="2">
        <f t="shared" si="22"/>
        <v>15878.655060000001</v>
      </c>
      <c r="H1237" s="2">
        <f t="shared" si="23"/>
        <v>0.26000000000203727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4193.3599999999997</v>
      </c>
      <c r="E1240" s="1">
        <v>0</v>
      </c>
      <c r="F1240" s="1">
        <v>0</v>
      </c>
      <c r="G1240" s="2">
        <f t="shared" si="22"/>
        <v>2155.3870400000001</v>
      </c>
      <c r="H1240" s="2">
        <f t="shared" si="23"/>
        <v>0.35999999999967258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1597.35</v>
      </c>
      <c r="D1241" s="1">
        <f>BILANCA!E265</f>
        <v>0</v>
      </c>
      <c r="E1241" s="1">
        <v>0</v>
      </c>
      <c r="F1241" s="1">
        <v>0</v>
      </c>
      <c r="G1241" s="2">
        <f t="shared" si="22"/>
        <v>412.11629999999997</v>
      </c>
      <c r="H1241" s="2">
        <f t="shared" si="23"/>
        <v>0.34999999999990905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14278.35</v>
      </c>
      <c r="D1244" s="1">
        <f>BILANCA!E268</f>
        <v>12337.55</v>
      </c>
      <c r="E1244" s="1">
        <v>0</v>
      </c>
      <c r="F1244" s="1">
        <v>0</v>
      </c>
      <c r="G1244" s="2">
        <f t="shared" si="24"/>
        <v>10166.85045</v>
      </c>
      <c r="H1244" s="2">
        <f t="shared" si="23"/>
        <v>0.80000000000109139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37182.54</v>
      </c>
      <c r="E1263" s="1">
        <v>0</v>
      </c>
      <c r="F1263" s="1">
        <v>0</v>
      </c>
      <c r="G1263" s="2">
        <f t="shared" si="24"/>
        <v>20822.222400000002</v>
      </c>
      <c r="H1263" s="2">
        <f t="shared" si="23"/>
        <v>0.45999999999912689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251747.82</v>
      </c>
      <c r="D1264" s="1">
        <f>BILANCA!E288</f>
        <v>200533.41</v>
      </c>
      <c r="E1264" s="1">
        <v>0</v>
      </c>
      <c r="F1264" s="1">
        <v>0</v>
      </c>
      <c r="G1264" s="2">
        <f t="shared" si="24"/>
        <v>183440.91384000002</v>
      </c>
      <c r="H1264" s="2">
        <f t="shared" si="23"/>
        <v>0.58999999999650754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1001.67</v>
      </c>
      <c r="E1265" s="1">
        <v>0</v>
      </c>
      <c r="F1265" s="1">
        <v>0</v>
      </c>
      <c r="G1265" s="2">
        <f t="shared" si="24"/>
        <v>564.94187999999997</v>
      </c>
      <c r="H1265" s="2">
        <f t="shared" si="23"/>
        <v>0.33000000000004093</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275.3</v>
      </c>
      <c r="D1266" s="1">
        <f>BILANCA!E290</f>
        <v>0</v>
      </c>
      <c r="E1266" s="1">
        <v>0</v>
      </c>
      <c r="F1266" s="1">
        <v>0</v>
      </c>
      <c r="G1266" s="2">
        <f t="shared" si="24"/>
        <v>77.909899999999993</v>
      </c>
      <c r="H1266" s="2">
        <f t="shared" si="23"/>
        <v>0.30000000000001137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4093.12</v>
      </c>
      <c r="D1270" s="1">
        <f>BILANCA!E294</f>
        <v>0</v>
      </c>
      <c r="E1270" s="1">
        <v>0</v>
      </c>
      <c r="F1270" s="1">
        <v>0</v>
      </c>
      <c r="G1270" s="2">
        <f t="shared" si="24"/>
        <v>1174.7254399999999</v>
      </c>
      <c r="H1270" s="2">
        <f t="shared" si="23"/>
        <v>0.11999999999989086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2169.08</v>
      </c>
      <c r="D1277" s="1">
        <f>BILANCA!E301</f>
        <v>0</v>
      </c>
      <c r="E1277" s="1">
        <v>0</v>
      </c>
      <c r="F1277" s="1">
        <v>0</v>
      </c>
      <c r="G1277" s="2">
        <f t="shared" si="24"/>
        <v>637.70952</v>
      </c>
      <c r="H1277" s="2">
        <f t="shared" si="23"/>
        <v>7.999999999992724E-2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5006.42</v>
      </c>
      <c r="D1278" s="1">
        <f>BILANCA!E302</f>
        <v>999.86</v>
      </c>
      <c r="E1278" s="1">
        <v>0</v>
      </c>
      <c r="F1278" s="1">
        <v>0</v>
      </c>
      <c r="G1278" s="2">
        <f t="shared" si="24"/>
        <v>2066.8112999999998</v>
      </c>
      <c r="H1278" s="2">
        <f t="shared" si="23"/>
        <v>0.56000000000005912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4093.12</v>
      </c>
      <c r="D1285" s="1">
        <f>BILANCA!E309</f>
        <v>0</v>
      </c>
      <c r="E1285" s="1">
        <v>0</v>
      </c>
      <c r="F1285" s="1">
        <v>0</v>
      </c>
      <c r="G1285" s="2">
        <f t="shared" si="24"/>
        <v>1236.1222399999999</v>
      </c>
      <c r="H1285" s="2">
        <f t="shared" si="23"/>
        <v>0.11999999999989086</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2645715.6</v>
      </c>
      <c r="D1408" s="1">
        <f>'RAS-funkcijski'!E114</f>
        <v>3251158.38</v>
      </c>
      <c r="E1408" s="1">
        <v>0</v>
      </c>
      <c r="F1408" s="1">
        <v>0</v>
      </c>
      <c r="G1408" s="2">
        <f t="shared" si="24"/>
        <v>1006283.5596</v>
      </c>
      <c r="H1408" s="2">
        <f t="shared" si="27"/>
        <v>0.77999999979510903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2550270.92</v>
      </c>
      <c r="D1409" s="1">
        <f>'RAS-funkcijski'!E115</f>
        <v>3073750.08</v>
      </c>
      <c r="E1409" s="1">
        <v>0</v>
      </c>
      <c r="F1409" s="1">
        <v>0</v>
      </c>
      <c r="G1409" s="2">
        <f t="shared" si="24"/>
        <v>965452.5898800001</v>
      </c>
      <c r="H1409" s="2">
        <f t="shared" si="27"/>
        <v>0.16000000014901161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2550270.92</v>
      </c>
      <c r="D1411" s="1">
        <f>'RAS-funkcijski'!E117</f>
        <v>3073750.08</v>
      </c>
      <c r="E1411" s="1">
        <v>0</v>
      </c>
      <c r="F1411" s="1">
        <v>0</v>
      </c>
      <c r="G1411" s="2">
        <f t="shared" si="24"/>
        <v>982848.13204000005</v>
      </c>
      <c r="H1411" s="2">
        <f t="shared" si="27"/>
        <v>0.16000000014901161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95444.68</v>
      </c>
      <c r="D1420" s="1">
        <f>'RAS-funkcijski'!E126</f>
        <v>177408.3</v>
      </c>
      <c r="E1420" s="1">
        <v>0</v>
      </c>
      <c r="F1420" s="1">
        <v>0</v>
      </c>
      <c r="G1420" s="2">
        <f t="shared" si="24"/>
        <v>54931.876159999993</v>
      </c>
      <c r="H1420" s="2">
        <f t="shared" si="27"/>
        <v>0.61999999999534339</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2645715.6</v>
      </c>
      <c r="D1435" s="13">
        <f>'RAS-funkcijski'!E141</f>
        <v>3251158.38</v>
      </c>
      <c r="E1435" s="13">
        <v>0</v>
      </c>
      <c r="F1435" s="13">
        <v>0</v>
      </c>
      <c r="G1435" s="14">
        <f t="shared" si="24"/>
        <v>1253280.4333200001</v>
      </c>
      <c r="H1435" s="14">
        <f t="shared" si="27"/>
        <v>0.77999999979510903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60945.13</v>
      </c>
      <c r="D1436" s="6">
        <f>'P-VRIO'!E5</f>
        <v>0</v>
      </c>
      <c r="E1436" s="6">
        <v>0</v>
      </c>
      <c r="F1436" s="6">
        <v>0</v>
      </c>
      <c r="G1436" s="7">
        <f t="shared" si="24"/>
        <v>60.945129999999999</v>
      </c>
      <c r="H1436" s="7">
        <f t="shared" si="27"/>
        <v>0.12999999999738066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60945.13</v>
      </c>
      <c r="D1453" s="1">
        <f>'P-VRIO'!E22</f>
        <v>0</v>
      </c>
      <c r="E1453" s="1">
        <v>0</v>
      </c>
      <c r="F1453" s="1">
        <v>0</v>
      </c>
      <c r="G1453" s="2">
        <f t="shared" si="24"/>
        <v>1097.0123399999998</v>
      </c>
      <c r="H1453" s="2">
        <f t="shared" si="27"/>
        <v>0.12999999999738066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60945.13</v>
      </c>
      <c r="D1454" s="1">
        <f>'P-VRIO'!E23</f>
        <v>0</v>
      </c>
      <c r="E1454" s="1">
        <v>0</v>
      </c>
      <c r="F1454" s="1">
        <v>0</v>
      </c>
      <c r="G1454" s="2">
        <f t="shared" si="24"/>
        <v>1157.9574699999998</v>
      </c>
      <c r="H1454" s="2">
        <f t="shared" si="27"/>
        <v>0.12999999999738066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60945.13</v>
      </c>
      <c r="D1456" s="1">
        <f>'P-VRIO'!E25</f>
        <v>0</v>
      </c>
      <c r="E1456" s="1">
        <v>0</v>
      </c>
      <c r="F1456" s="1">
        <v>0</v>
      </c>
      <c r="G1456" s="2">
        <f t="shared" si="24"/>
        <v>1279.84773</v>
      </c>
      <c r="H1456" s="2">
        <f t="shared" si="27"/>
        <v>0.12999999999738066</v>
      </c>
      <c r="I1456" s="10">
        <f t="shared" si="30"/>
        <v>166.38020489664763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256116.24</v>
      </c>
      <c r="D1480" s="6"/>
      <c r="E1480" s="6">
        <v>0</v>
      </c>
      <c r="F1480" s="6">
        <v>0</v>
      </c>
      <c r="G1480" s="7">
        <f t="shared" ref="G1480:G1580" si="34">B1480/1000*C1480</f>
        <v>256.11624</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3209666.48</v>
      </c>
      <c r="D1481" s="1">
        <v>0</v>
      </c>
      <c r="E1481" s="1">
        <v>0</v>
      </c>
      <c r="F1481" s="1">
        <v>0</v>
      </c>
      <c r="G1481" s="2">
        <f t="shared" si="34"/>
        <v>6419.3329599999997</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3158538.15</v>
      </c>
      <c r="D1483" s="1">
        <v>0</v>
      </c>
      <c r="E1483" s="1">
        <v>0</v>
      </c>
      <c r="F1483" s="1">
        <v>0</v>
      </c>
      <c r="G1483" s="2">
        <f t="shared" si="34"/>
        <v>12634.152599999999</v>
      </c>
      <c r="H1483" s="2">
        <f t="shared" si="35"/>
        <v>0.14999999990686774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2599094.38</v>
      </c>
      <c r="D1484" s="1">
        <v>0</v>
      </c>
      <c r="E1484" s="1">
        <v>0</v>
      </c>
      <c r="F1484" s="1">
        <v>0</v>
      </c>
      <c r="G1484" s="2">
        <f t="shared" si="34"/>
        <v>12995.4719</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467797.88</v>
      </c>
      <c r="D1485" s="1">
        <v>0</v>
      </c>
      <c r="E1485" s="1">
        <v>0</v>
      </c>
      <c r="F1485" s="1">
        <v>0</v>
      </c>
      <c r="G1485" s="2">
        <f t="shared" si="34"/>
        <v>2806.78728</v>
      </c>
      <c r="H1485" s="2">
        <f t="shared" si="35"/>
        <v>0.11999999999534339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12307.54</v>
      </c>
      <c r="D1486" s="1">
        <v>0</v>
      </c>
      <c r="E1486" s="1">
        <v>0</v>
      </c>
      <c r="F1486" s="1">
        <v>0</v>
      </c>
      <c r="G1486" s="2">
        <f t="shared" si="34"/>
        <v>86.152780000000007</v>
      </c>
      <c r="H1486" s="2">
        <f t="shared" si="35"/>
        <v>0.45999999999912689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71164.789999999994</v>
      </c>
      <c r="D1487" s="1">
        <v>0</v>
      </c>
      <c r="E1487" s="1">
        <v>0</v>
      </c>
      <c r="F1487" s="1">
        <v>0</v>
      </c>
      <c r="G1487" s="2">
        <f t="shared" si="34"/>
        <v>569.31831999999997</v>
      </c>
      <c r="H1487" s="2">
        <f t="shared" si="35"/>
        <v>0.21000000000640284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2169.42</v>
      </c>
      <c r="D1490" s="1">
        <v>0</v>
      </c>
      <c r="E1490" s="1">
        <v>0</v>
      </c>
      <c r="F1490" s="1">
        <v>0</v>
      </c>
      <c r="G1490" s="2">
        <f t="shared" si="34"/>
        <v>23.863620000000001</v>
      </c>
      <c r="H1490" s="2">
        <f t="shared" si="35"/>
        <v>0.42000000000007276</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6004.14</v>
      </c>
      <c r="D1491" s="1">
        <v>0</v>
      </c>
      <c r="E1491" s="1">
        <v>0</v>
      </c>
      <c r="F1491" s="1">
        <v>0</v>
      </c>
      <c r="G1491" s="2">
        <f t="shared" si="34"/>
        <v>72.049680000000009</v>
      </c>
      <c r="H1491" s="2">
        <f t="shared" si="35"/>
        <v>0.14000000000032742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51128.33</v>
      </c>
      <c r="D1492" s="1">
        <v>0</v>
      </c>
      <c r="E1492" s="1">
        <v>0</v>
      </c>
      <c r="F1492" s="1">
        <v>0</v>
      </c>
      <c r="G1492" s="2">
        <f t="shared" si="34"/>
        <v>664.66828999999996</v>
      </c>
      <c r="H1492" s="2">
        <f t="shared" si="35"/>
        <v>0.33000000000174623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3227065.0999999996</v>
      </c>
      <c r="D1499" s="1">
        <v>0</v>
      </c>
      <c r="E1499" s="1">
        <v>0</v>
      </c>
      <c r="F1499" s="1">
        <v>0</v>
      </c>
      <c r="G1499" s="2">
        <f t="shared" si="34"/>
        <v>64541.301999999996</v>
      </c>
      <c r="H1499" s="2">
        <f t="shared" si="35"/>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3173120.6199999996</v>
      </c>
      <c r="D1501" s="1">
        <v>0</v>
      </c>
      <c r="E1501" s="1">
        <v>0</v>
      </c>
      <c r="F1501" s="1">
        <v>0</v>
      </c>
      <c r="G1501" s="2">
        <f t="shared" si="34"/>
        <v>69808.65363999999</v>
      </c>
      <c r="H1501" s="2">
        <f t="shared" si="35"/>
        <v>0.38000000035390258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2600130.2599999998</v>
      </c>
      <c r="D1502" s="1">
        <v>0</v>
      </c>
      <c r="E1502" s="1">
        <v>0</v>
      </c>
      <c r="F1502" s="1">
        <v>0</v>
      </c>
      <c r="G1502" s="2">
        <f t="shared" si="34"/>
        <v>59802.995979999992</v>
      </c>
      <c r="H1502" s="2">
        <f t="shared" si="35"/>
        <v>0.25999999977648258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472147.33</v>
      </c>
      <c r="D1503" s="1">
        <v>0</v>
      </c>
      <c r="E1503" s="1">
        <v>0</v>
      </c>
      <c r="F1503" s="1">
        <v>0</v>
      </c>
      <c r="G1503" s="2">
        <f t="shared" si="34"/>
        <v>11331.53592</v>
      </c>
      <c r="H1503" s="2">
        <f t="shared" si="35"/>
        <v>0.33000000001629815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12350.59</v>
      </c>
      <c r="D1504" s="1">
        <v>0</v>
      </c>
      <c r="E1504" s="1">
        <v>0</v>
      </c>
      <c r="F1504" s="1">
        <v>0</v>
      </c>
      <c r="G1504" s="2">
        <f t="shared" si="34"/>
        <v>308.76475000000005</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71105.070000000007</v>
      </c>
      <c r="D1507" s="1">
        <v>0</v>
      </c>
      <c r="E1507" s="1">
        <v>0</v>
      </c>
      <c r="F1507" s="1">
        <v>0</v>
      </c>
      <c r="G1507" s="2">
        <f t="shared" si="34"/>
        <v>1990.9419600000003</v>
      </c>
      <c r="H1507" s="2">
        <f t="shared" si="35"/>
        <v>7.0000000006984919E-2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2169.42</v>
      </c>
      <c r="D1508" s="1">
        <v>0</v>
      </c>
      <c r="E1508" s="1">
        <v>0</v>
      </c>
      <c r="F1508" s="1">
        <v>0</v>
      </c>
      <c r="G1508" s="2">
        <f t="shared" si="34"/>
        <v>62.913180000000004</v>
      </c>
      <c r="H1508" s="2">
        <f t="shared" si="35"/>
        <v>0.42000000000007276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15217.95</v>
      </c>
      <c r="D1509" s="1">
        <v>0</v>
      </c>
      <c r="E1509" s="1">
        <v>0</v>
      </c>
      <c r="F1509" s="1">
        <v>0</v>
      </c>
      <c r="G1509" s="2">
        <f t="shared" si="34"/>
        <v>456.5385</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49851.360000000001</v>
      </c>
      <c r="D1510" s="1">
        <v>0</v>
      </c>
      <c r="E1510" s="1">
        <v>0</v>
      </c>
      <c r="F1510" s="1">
        <v>0</v>
      </c>
      <c r="G1510" s="2">
        <f t="shared" si="34"/>
        <v>1545.3921600000001</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4093.12</v>
      </c>
      <c r="D1511" s="1">
        <v>0</v>
      </c>
      <c r="E1511" s="1">
        <v>0</v>
      </c>
      <c r="F1511" s="1">
        <v>0</v>
      </c>
      <c r="G1511" s="2">
        <f t="shared" si="34"/>
        <v>130.97984</v>
      </c>
      <c r="H1511" s="2">
        <f t="shared" si="35"/>
        <v>0.11999999999989086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4093.12</v>
      </c>
      <c r="D1515" s="1">
        <v>0</v>
      </c>
      <c r="E1515" s="1">
        <v>0</v>
      </c>
      <c r="F1515" s="1">
        <v>0</v>
      </c>
      <c r="G1515" s="2">
        <f t="shared" si="34"/>
        <v>147.35231999999999</v>
      </c>
      <c r="H1515" s="2">
        <f t="shared" si="35"/>
        <v>0.11999999999989086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238717.62000000011</v>
      </c>
      <c r="D1517" s="1">
        <v>0</v>
      </c>
      <c r="E1517" s="1">
        <v>0</v>
      </c>
      <c r="F1517" s="1">
        <v>0</v>
      </c>
      <c r="G1517" s="2">
        <f t="shared" si="34"/>
        <v>9071.2695600000043</v>
      </c>
      <c r="H1517" s="2">
        <f t="shared" si="35"/>
        <v>0.37999999988824129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38184.209999999992</v>
      </c>
      <c r="D1518" s="1">
        <v>0</v>
      </c>
      <c r="E1518" s="1">
        <v>0</v>
      </c>
      <c r="F1518" s="1">
        <v>0</v>
      </c>
      <c r="G1518" s="2">
        <f t="shared" si="34"/>
        <v>1489.1841899999997</v>
      </c>
      <c r="H1518" s="2">
        <f t="shared" si="35"/>
        <v>0.20999999999185093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37182.539999999994</v>
      </c>
      <c r="D1524" s="1">
        <v>0</v>
      </c>
      <c r="E1524" s="1">
        <v>0</v>
      </c>
      <c r="F1524" s="1">
        <v>0</v>
      </c>
      <c r="G1524" s="2">
        <f t="shared" si="34"/>
        <v>1673.2142999999996</v>
      </c>
      <c r="H1524" s="2">
        <f t="shared" si="35"/>
        <v>0.46000000000640284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25153.17</v>
      </c>
      <c r="D1530" s="1">
        <v>0</v>
      </c>
      <c r="E1530" s="1">
        <v>0</v>
      </c>
      <c r="F1530" s="1">
        <v>0</v>
      </c>
      <c r="G1530" s="2">
        <f t="shared" si="34"/>
        <v>1282.8116699999998</v>
      </c>
      <c r="H1530" s="2">
        <f t="shared" si="35"/>
        <v>0.16999999999825377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25153.17</v>
      </c>
      <c r="D1531" s="1">
        <v>0</v>
      </c>
      <c r="E1531" s="1">
        <v>0</v>
      </c>
      <c r="F1531" s="1">
        <v>0</v>
      </c>
      <c r="G1531" s="2">
        <f t="shared" si="34"/>
        <v>1307.9648399999999</v>
      </c>
      <c r="H1531" s="2">
        <f t="shared" si="35"/>
        <v>0.16999999999825377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218.71</v>
      </c>
      <c r="D1535" s="1">
        <v>0</v>
      </c>
      <c r="E1535" s="1">
        <v>0</v>
      </c>
      <c r="F1535" s="1">
        <v>0</v>
      </c>
      <c r="G1535" s="2">
        <f t="shared" si="34"/>
        <v>12.247760000000001</v>
      </c>
      <c r="H1535" s="2">
        <f t="shared" si="35"/>
        <v>0.28999999999999204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218.71</v>
      </c>
      <c r="D1536" s="1">
        <v>0</v>
      </c>
      <c r="E1536" s="1">
        <v>0</v>
      </c>
      <c r="F1536" s="1">
        <v>0</v>
      </c>
      <c r="G1536" s="2">
        <f t="shared" si="34"/>
        <v>12.466470000000001</v>
      </c>
      <c r="H1536" s="2">
        <f t="shared" si="35"/>
        <v>0.28999999999999204</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11810.66</v>
      </c>
      <c r="D1560" s="1">
        <v>0</v>
      </c>
      <c r="E1560" s="1">
        <v>0</v>
      </c>
      <c r="F1560" s="1">
        <v>0</v>
      </c>
      <c r="G1560" s="2">
        <f t="shared" si="34"/>
        <v>956.66345999999999</v>
      </c>
      <c r="H1560" s="2">
        <f t="shared" si="35"/>
        <v>0.34000000000014552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11810.66</v>
      </c>
      <c r="D1561" s="1">
        <v>0</v>
      </c>
      <c r="E1561" s="1">
        <v>0</v>
      </c>
      <c r="F1561" s="1">
        <v>0</v>
      </c>
      <c r="G1561" s="2">
        <f t="shared" si="34"/>
        <v>968.47412000000008</v>
      </c>
      <c r="H1561" s="2">
        <f t="shared" si="35"/>
        <v>0.34000000000014552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1001.67</v>
      </c>
      <c r="D1565" s="1">
        <v>0</v>
      </c>
      <c r="E1565" s="1">
        <v>0</v>
      </c>
      <c r="F1565" s="1">
        <v>0</v>
      </c>
      <c r="G1565" s="2">
        <f t="shared" si="34"/>
        <v>86.143619999999984</v>
      </c>
      <c r="H1565" s="2">
        <f t="shared" si="35"/>
        <v>0.33000000000004093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1001.67</v>
      </c>
      <c r="D1566" s="1">
        <v>0</v>
      </c>
      <c r="E1566" s="1">
        <v>0</v>
      </c>
      <c r="F1566" s="1">
        <v>0</v>
      </c>
      <c r="G1566" s="2">
        <f t="shared" si="34"/>
        <v>87.145289999999989</v>
      </c>
      <c r="H1566" s="2">
        <f t="shared" si="35"/>
        <v>0.33000000000004093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200533.41</v>
      </c>
      <c r="D1576" s="1">
        <v>0</v>
      </c>
      <c r="E1576" s="1">
        <v>0</v>
      </c>
      <c r="F1576" s="1">
        <v>0</v>
      </c>
      <c r="G1576" s="2">
        <f t="shared" si="34"/>
        <v>19451.74077</v>
      </c>
      <c r="H1576" s="2">
        <f t="shared" si="35"/>
        <v>0.41000000000349246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200533.41</v>
      </c>
      <c r="D1578" s="1">
        <v>0</v>
      </c>
      <c r="E1578" s="1">
        <v>0</v>
      </c>
      <c r="F1578" s="1">
        <v>0</v>
      </c>
      <c r="G1578" s="2">
        <f t="shared" si="34"/>
        <v>19852.80759</v>
      </c>
      <c r="H1578" s="2">
        <f t="shared" si="35"/>
        <v>0.41000000000349246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15430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2713041.6999999997</v>
      </c>
      <c r="I16" s="170">
        <f>'PR-RAS'!E6</f>
        <v>3318113.1300000008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2594557.7999999998</v>
      </c>
      <c r="I17" s="170">
        <f>'PR-RAS'!E151</f>
        <v>3200402.709999999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27629.420000000078</v>
      </c>
      <c r="I18" s="170">
        <f>'PR-RAS'!E645</f>
        <v>90420.750000001935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140037.51999999996</v>
      </c>
      <c r="I20" s="173">
        <f>BILANCA!E7</f>
        <v>118434.31000000001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266037.30000000005</v>
      </c>
      <c r="I21" s="175">
        <f>BILANCA!E68</f>
        <v>333331.73</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256116.24</v>
      </c>
      <c r="I22" s="175">
        <f>BILANCA!E176</f>
        <v>238717.62000000002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149958.58000000002</v>
      </c>
      <c r="I23" s="177">
        <f>BILANCA!E237</f>
        <v>213048.41999999998</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2645715.6</v>
      </c>
      <c r="I27" s="175">
        <f>'RAS-funkcijski'!E114</f>
        <v>3251158.38</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2645715.6</v>
      </c>
      <c r="I28" s="179">
        <f>'RAS-funkcijski'!E141</f>
        <v>3251158.38</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60945.13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60945.13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256116.24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238717.62000000011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38184.209999999992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200533.41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8" zoomScaleNormal="100" workbookViewId="0">
      <selection activeCell="E656" sqref="E65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2713041.6999999997</v>
      </c>
      <c r="E6" s="51">
        <f>E7+E44+E50+E82+E106+E124+E133+E139</f>
        <v>3318113.1300000008</v>
      </c>
      <c r="F6" s="52">
        <f t="shared" ref="F6:F131" si="0">IF(D6&lt;&gt;0,IF(E6/D6&gt;=100,"&gt;&gt;100",E6/D6*100),"-")</f>
        <v>122.30232694174958</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1994485.1199999999</v>
      </c>
      <c r="E50" s="51">
        <f>E51+E54+E59+E62+E65+E68+E71+E74+E77</f>
        <v>2468617.5800000005</v>
      </c>
      <c r="F50" s="52">
        <f t="shared" si="0"/>
        <v>123.77217334165927</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1948193.65</v>
      </c>
      <c r="E68" s="51">
        <f t="shared" si="15"/>
        <v>2411609.1700000004</v>
      </c>
      <c r="F68" s="52">
        <f t="shared" si="0"/>
        <v>123.78693309055804</v>
      </c>
    </row>
    <row r="69" spans="1:6" ht="12.75" customHeight="1" x14ac:dyDescent="0.2">
      <c r="A69" s="53" t="s">
        <v>183</v>
      </c>
      <c r="B69" s="85" t="s">
        <v>184</v>
      </c>
      <c r="C69" s="50" t="s">
        <v>183</v>
      </c>
      <c r="D69" s="242">
        <v>1908174.88</v>
      </c>
      <c r="E69" s="242">
        <v>2368456.7200000002</v>
      </c>
      <c r="F69" s="52">
        <f t="shared" si="0"/>
        <v>124.12157527196881</v>
      </c>
    </row>
    <row r="70" spans="1:6" ht="24" x14ac:dyDescent="0.2">
      <c r="A70" s="53" t="s">
        <v>185</v>
      </c>
      <c r="B70" s="85" t="s">
        <v>186</v>
      </c>
      <c r="C70" s="50" t="s">
        <v>185</v>
      </c>
      <c r="D70" s="242">
        <v>40018.769999999997</v>
      </c>
      <c r="E70" s="242">
        <v>43152.45</v>
      </c>
      <c r="F70" s="52">
        <f t="shared" si="0"/>
        <v>107.83052552589697</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46291.47</v>
      </c>
      <c r="E77" s="51">
        <f t="shared" si="18"/>
        <v>57008.41</v>
      </c>
      <c r="F77" s="52">
        <f t="shared" si="0"/>
        <v>123.15100384584892</v>
      </c>
    </row>
    <row r="78" spans="1:6" ht="12.75" customHeight="1" x14ac:dyDescent="0.2">
      <c r="A78" s="53">
        <v>6391</v>
      </c>
      <c r="B78" s="85" t="s">
        <v>201</v>
      </c>
      <c r="C78" s="50" t="s">
        <v>202</v>
      </c>
      <c r="D78" s="242">
        <v>0</v>
      </c>
      <c r="E78" s="242">
        <v>276</v>
      </c>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46291.47</v>
      </c>
      <c r="E80" s="242">
        <v>56732.41</v>
      </c>
      <c r="F80" s="52">
        <f t="shared" si="0"/>
        <v>122.55478169088173</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0.03</v>
      </c>
      <c r="E82" s="51">
        <f t="shared" si="19"/>
        <v>0.18</v>
      </c>
      <c r="F82" s="52">
        <f t="shared" si="0"/>
        <v>600</v>
      </c>
    </row>
    <row r="83" spans="1:6" ht="12.75" customHeight="1" x14ac:dyDescent="0.2">
      <c r="A83" s="53">
        <v>641</v>
      </c>
      <c r="B83" s="85" t="s">
        <v>211</v>
      </c>
      <c r="C83" s="50" t="s">
        <v>212</v>
      </c>
      <c r="D83" s="51">
        <f t="shared" ref="D83:E83" si="20">SUM(D84:D90)</f>
        <v>0.03</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0.03</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0.18</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v>0.18</v>
      </c>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111541.05</v>
      </c>
      <c r="E106" s="51">
        <f t="shared" si="23"/>
        <v>106295.22</v>
      </c>
      <c r="F106" s="52">
        <f t="shared" si="0"/>
        <v>95.296951212132214</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111541.05</v>
      </c>
      <c r="E112" s="51">
        <f t="shared" si="25"/>
        <v>106295.22</v>
      </c>
      <c r="F112" s="52">
        <f t="shared" si="0"/>
        <v>95.296951212132214</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111541.05</v>
      </c>
      <c r="E117" s="242">
        <v>106295.22</v>
      </c>
      <c r="F117" s="52">
        <f t="shared" si="0"/>
        <v>95.296951212132214</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29940.45</v>
      </c>
      <c r="E124" s="51">
        <f t="shared" si="27"/>
        <v>40023.630000000005</v>
      </c>
      <c r="F124" s="52">
        <f t="shared" si="0"/>
        <v>133.6774497377294</v>
      </c>
    </row>
    <row r="125" spans="1:6" ht="12.75" customHeight="1" x14ac:dyDescent="0.2">
      <c r="A125" s="53">
        <v>661</v>
      </c>
      <c r="B125" s="86" t="s">
        <v>295</v>
      </c>
      <c r="C125" s="50" t="s">
        <v>296</v>
      </c>
      <c r="D125" s="51">
        <f t="shared" ref="D125:E125" si="28">SUM(D126:D127)</f>
        <v>28989.43</v>
      </c>
      <c r="E125" s="51">
        <f t="shared" si="28"/>
        <v>37477.800000000003</v>
      </c>
      <c r="F125" s="52">
        <f t="shared" si="0"/>
        <v>129.28091376753528</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28989.43</v>
      </c>
      <c r="E127" s="242">
        <v>37477.800000000003</v>
      </c>
      <c r="F127" s="52">
        <f t="shared" si="0"/>
        <v>129.28091376753528</v>
      </c>
    </row>
    <row r="128" spans="1:6" ht="24" x14ac:dyDescent="0.2">
      <c r="A128" s="53">
        <v>663</v>
      </c>
      <c r="B128" s="231" t="s">
        <v>301</v>
      </c>
      <c r="C128" s="50" t="s">
        <v>302</v>
      </c>
      <c r="D128" s="51">
        <f t="shared" ref="D128:E128" si="29">SUM(D129:D132)</f>
        <v>951.02</v>
      </c>
      <c r="E128" s="51">
        <f t="shared" si="29"/>
        <v>2545.83</v>
      </c>
      <c r="F128" s="52">
        <f t="shared" si="0"/>
        <v>267.69468570587367</v>
      </c>
    </row>
    <row r="129" spans="1:6" ht="12.75" customHeight="1" x14ac:dyDescent="0.2">
      <c r="A129" s="53">
        <v>6631</v>
      </c>
      <c r="B129" s="86" t="s">
        <v>303</v>
      </c>
      <c r="C129" s="50" t="s">
        <v>304</v>
      </c>
      <c r="D129" s="242">
        <v>738.5</v>
      </c>
      <c r="E129" s="242">
        <v>2545.83</v>
      </c>
      <c r="F129" s="52">
        <f t="shared" si="0"/>
        <v>344.72985781990519</v>
      </c>
    </row>
    <row r="130" spans="1:6" ht="12.75" customHeight="1" x14ac:dyDescent="0.2">
      <c r="A130" s="53">
        <v>6632</v>
      </c>
      <c r="B130" s="232" t="s">
        <v>305</v>
      </c>
      <c r="C130" s="50" t="s">
        <v>306</v>
      </c>
      <c r="D130" s="242">
        <v>212.52</v>
      </c>
      <c r="E130" s="242"/>
      <c r="F130" s="52">
        <f t="shared" si="0"/>
        <v>0</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577075.04999999993</v>
      </c>
      <c r="E133" s="51">
        <f t="shared" si="30"/>
        <v>703176.52</v>
      </c>
      <c r="F133" s="52">
        <f t="shared" ref="F133:F223" si="31">IF(D133&lt;&gt;0,IF(E133/D133&gt;=100,"&gt;&gt;100",E133/D133*100),"-")</f>
        <v>121.85183192376799</v>
      </c>
    </row>
    <row r="134" spans="1:6" ht="24" x14ac:dyDescent="0.2">
      <c r="A134" s="53">
        <v>671</v>
      </c>
      <c r="B134" s="232" t="s">
        <v>313</v>
      </c>
      <c r="C134" s="50" t="s">
        <v>314</v>
      </c>
      <c r="D134" s="51">
        <f t="shared" ref="D134:E134" si="32">SUM(D135:D137)</f>
        <v>577075.04999999993</v>
      </c>
      <c r="E134" s="51">
        <f t="shared" si="32"/>
        <v>703176.52</v>
      </c>
      <c r="F134" s="52">
        <f t="shared" si="31"/>
        <v>121.85183192376799</v>
      </c>
    </row>
    <row r="135" spans="1:6" ht="12.75" customHeight="1" x14ac:dyDescent="0.2">
      <c r="A135" s="53">
        <v>6711</v>
      </c>
      <c r="B135" s="85" t="s">
        <v>315</v>
      </c>
      <c r="C135" s="50" t="s">
        <v>316</v>
      </c>
      <c r="D135" s="242">
        <v>561309.63</v>
      </c>
      <c r="E135" s="242">
        <v>695276.74</v>
      </c>
      <c r="F135" s="52">
        <f t="shared" si="31"/>
        <v>123.86688252613803</v>
      </c>
    </row>
    <row r="136" spans="1:6" ht="24" x14ac:dyDescent="0.2">
      <c r="A136" s="53">
        <v>6712</v>
      </c>
      <c r="B136" s="232" t="s">
        <v>317</v>
      </c>
      <c r="C136" s="50" t="s">
        <v>318</v>
      </c>
      <c r="D136" s="242">
        <v>11310.22</v>
      </c>
      <c r="E136" s="242">
        <v>3736.36</v>
      </c>
      <c r="F136" s="52">
        <f t="shared" si="31"/>
        <v>33.035254840312575</v>
      </c>
    </row>
    <row r="137" spans="1:6" ht="24" x14ac:dyDescent="0.2">
      <c r="A137" s="53" t="s">
        <v>319</v>
      </c>
      <c r="B137" s="85" t="s">
        <v>320</v>
      </c>
      <c r="C137" s="50" t="s">
        <v>319</v>
      </c>
      <c r="D137" s="242">
        <v>4455.2</v>
      </c>
      <c r="E137" s="242">
        <v>4163.42</v>
      </c>
      <c r="F137" s="52">
        <f t="shared" si="31"/>
        <v>93.450799066259663</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2594557.7999999998</v>
      </c>
      <c r="E151" s="51">
        <f t="shared" si="35"/>
        <v>3200402.709999999</v>
      </c>
      <c r="F151" s="52">
        <f t="shared" si="31"/>
        <v>123.35060371366555</v>
      </c>
    </row>
    <row r="152" spans="1:6" ht="12.75" customHeight="1" x14ac:dyDescent="0.2">
      <c r="A152" s="53">
        <v>31</v>
      </c>
      <c r="B152" s="85" t="s">
        <v>348</v>
      </c>
      <c r="C152" s="50" t="s">
        <v>34</v>
      </c>
      <c r="D152" s="51">
        <f t="shared" ref="D152:E152" si="36">D153+D158+D159</f>
        <v>2037918.8399999999</v>
      </c>
      <c r="E152" s="51">
        <f t="shared" si="36"/>
        <v>2629276.1999999993</v>
      </c>
      <c r="F152" s="52">
        <f t="shared" si="31"/>
        <v>129.01770906637279</v>
      </c>
    </row>
    <row r="153" spans="1:6" ht="12.75" customHeight="1" x14ac:dyDescent="0.2">
      <c r="A153" s="53">
        <v>311</v>
      </c>
      <c r="B153" s="85" t="s">
        <v>349</v>
      </c>
      <c r="C153" s="50" t="s">
        <v>350</v>
      </c>
      <c r="D153" s="51">
        <f t="shared" ref="D153:E153" si="37">SUM(D154:D157)</f>
        <v>1662693.6</v>
      </c>
      <c r="E153" s="51">
        <f t="shared" si="37"/>
        <v>2160941.3499999996</v>
      </c>
      <c r="F153" s="52">
        <f t="shared" si="31"/>
        <v>129.96629986426839</v>
      </c>
    </row>
    <row r="154" spans="1:6" ht="12.75" customHeight="1" x14ac:dyDescent="0.2">
      <c r="A154" s="53">
        <v>3111</v>
      </c>
      <c r="B154" s="85" t="s">
        <v>351</v>
      </c>
      <c r="C154" s="50" t="s">
        <v>352</v>
      </c>
      <c r="D154" s="242">
        <v>1619717.75</v>
      </c>
      <c r="E154" s="242">
        <v>2094170.39</v>
      </c>
      <c r="F154" s="52">
        <f t="shared" si="31"/>
        <v>129.29230355103536</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38565.269999999997</v>
      </c>
      <c r="E156" s="242">
        <v>61334.1</v>
      </c>
      <c r="F156" s="52">
        <f t="shared" si="31"/>
        <v>159.03972667635932</v>
      </c>
    </row>
    <row r="157" spans="1:6" ht="12.75" customHeight="1" x14ac:dyDescent="0.2">
      <c r="A157" s="53">
        <v>3114</v>
      </c>
      <c r="B157" s="85" t="s">
        <v>357</v>
      </c>
      <c r="C157" s="50" t="s">
        <v>358</v>
      </c>
      <c r="D157" s="242">
        <v>4410.58</v>
      </c>
      <c r="E157" s="242">
        <v>5436.86</v>
      </c>
      <c r="F157" s="52">
        <f t="shared" si="31"/>
        <v>123.26859506006012</v>
      </c>
    </row>
    <row r="158" spans="1:6" ht="12.75" customHeight="1" x14ac:dyDescent="0.2">
      <c r="A158" s="53">
        <v>312</v>
      </c>
      <c r="B158" s="85" t="s">
        <v>359</v>
      </c>
      <c r="C158" s="50" t="s">
        <v>360</v>
      </c>
      <c r="D158" s="242">
        <v>101187.14</v>
      </c>
      <c r="E158" s="242">
        <v>116003.61</v>
      </c>
      <c r="F158" s="52">
        <f t="shared" si="31"/>
        <v>114.64264134750721</v>
      </c>
    </row>
    <row r="159" spans="1:6" ht="12.75" customHeight="1" x14ac:dyDescent="0.2">
      <c r="A159" s="53">
        <v>313</v>
      </c>
      <c r="B159" s="85" t="s">
        <v>361</v>
      </c>
      <c r="C159" s="50" t="s">
        <v>362</v>
      </c>
      <c r="D159" s="51">
        <f t="shared" ref="D159:E159" si="38">SUM(D160:D162)</f>
        <v>274038.09999999998</v>
      </c>
      <c r="E159" s="51">
        <f t="shared" si="38"/>
        <v>352331.24</v>
      </c>
      <c r="F159" s="52">
        <f t="shared" si="31"/>
        <v>128.5701659732716</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274038.09999999998</v>
      </c>
      <c r="E161" s="242">
        <v>352027.72</v>
      </c>
      <c r="F161" s="52">
        <f t="shared" si="31"/>
        <v>128.45940765170974</v>
      </c>
    </row>
    <row r="162" spans="1:6" ht="12.75" customHeight="1" x14ac:dyDescent="0.2">
      <c r="A162" s="53">
        <v>3133</v>
      </c>
      <c r="B162" s="85" t="s">
        <v>366</v>
      </c>
      <c r="C162" s="50" t="s">
        <v>367</v>
      </c>
      <c r="D162" s="242">
        <v>0</v>
      </c>
      <c r="E162" s="242">
        <v>303.52</v>
      </c>
      <c r="F162" s="52" t="str">
        <f t="shared" si="31"/>
        <v>-</v>
      </c>
    </row>
    <row r="163" spans="1:6" ht="12.75" customHeight="1" x14ac:dyDescent="0.2">
      <c r="A163" s="53">
        <v>32</v>
      </c>
      <c r="B163" s="85" t="s">
        <v>368</v>
      </c>
      <c r="C163" s="50" t="s">
        <v>369</v>
      </c>
      <c r="D163" s="51">
        <f t="shared" ref="D163:E163" si="39">D164+D169+D177+D187+D188</f>
        <v>467441.61999999994</v>
      </c>
      <c r="E163" s="51">
        <f t="shared" si="39"/>
        <v>480788.38000000006</v>
      </c>
      <c r="F163" s="52">
        <f t="shared" si="31"/>
        <v>102.85527848376019</v>
      </c>
    </row>
    <row r="164" spans="1:6" ht="12.75" customHeight="1" x14ac:dyDescent="0.2">
      <c r="A164" s="53">
        <v>321</v>
      </c>
      <c r="B164" s="85" t="s">
        <v>370</v>
      </c>
      <c r="C164" s="50" t="s">
        <v>371</v>
      </c>
      <c r="D164" s="51">
        <f t="shared" ref="D164:E164" si="40">SUM(D165:D168)</f>
        <v>67575.17</v>
      </c>
      <c r="E164" s="51">
        <f t="shared" si="40"/>
        <v>71961.83</v>
      </c>
      <c r="F164" s="52">
        <f t="shared" si="31"/>
        <v>106.49152639941566</v>
      </c>
    </row>
    <row r="165" spans="1:6" ht="12.75" customHeight="1" x14ac:dyDescent="0.2">
      <c r="A165" s="53">
        <v>3211</v>
      </c>
      <c r="B165" s="85" t="s">
        <v>372</v>
      </c>
      <c r="C165" s="50" t="s">
        <v>373</v>
      </c>
      <c r="D165" s="242">
        <v>8530.08</v>
      </c>
      <c r="E165" s="242">
        <v>16605.5</v>
      </c>
      <c r="F165" s="52">
        <f t="shared" si="31"/>
        <v>194.6699210323936</v>
      </c>
    </row>
    <row r="166" spans="1:6" ht="12.75" customHeight="1" x14ac:dyDescent="0.2">
      <c r="A166" s="53">
        <v>3212</v>
      </c>
      <c r="B166" s="85" t="s">
        <v>374</v>
      </c>
      <c r="C166" s="50" t="s">
        <v>375</v>
      </c>
      <c r="D166" s="242">
        <v>56195.96</v>
      </c>
      <c r="E166" s="242">
        <v>51515.62</v>
      </c>
      <c r="F166" s="52">
        <f t="shared" si="31"/>
        <v>91.67139417139596</v>
      </c>
    </row>
    <row r="167" spans="1:6" ht="12.75" customHeight="1" x14ac:dyDescent="0.2">
      <c r="A167" s="53">
        <v>3213</v>
      </c>
      <c r="B167" s="85" t="s">
        <v>376</v>
      </c>
      <c r="C167" s="50" t="s">
        <v>377</v>
      </c>
      <c r="D167" s="242">
        <v>2849.13</v>
      </c>
      <c r="E167" s="242">
        <v>3840.71</v>
      </c>
      <c r="F167" s="52">
        <f t="shared" si="31"/>
        <v>134.80290474636115</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285093.18999999994</v>
      </c>
      <c r="E169" s="51">
        <f t="shared" si="41"/>
        <v>276899.69000000006</v>
      </c>
      <c r="F169" s="52">
        <f t="shared" si="31"/>
        <v>97.126027457898971</v>
      </c>
    </row>
    <row r="170" spans="1:6" ht="12.75" customHeight="1" x14ac:dyDescent="0.2">
      <c r="A170" s="53">
        <v>3221</v>
      </c>
      <c r="B170" s="85" t="s">
        <v>382</v>
      </c>
      <c r="C170" s="50" t="s">
        <v>383</v>
      </c>
      <c r="D170" s="242">
        <v>23185.96</v>
      </c>
      <c r="E170" s="242">
        <v>26813.599999999999</v>
      </c>
      <c r="F170" s="52">
        <f t="shared" si="31"/>
        <v>115.64584774579099</v>
      </c>
    </row>
    <row r="171" spans="1:6" ht="12.75" customHeight="1" x14ac:dyDescent="0.2">
      <c r="A171" s="53">
        <v>3222</v>
      </c>
      <c r="B171" s="85" t="s">
        <v>384</v>
      </c>
      <c r="C171" s="50" t="s">
        <v>385</v>
      </c>
      <c r="D171" s="242">
        <v>177866.74</v>
      </c>
      <c r="E171" s="242">
        <v>177408.3</v>
      </c>
      <c r="F171" s="52">
        <f t="shared" si="31"/>
        <v>99.742256478080165</v>
      </c>
    </row>
    <row r="172" spans="1:6" ht="12.75" customHeight="1" x14ac:dyDescent="0.2">
      <c r="A172" s="53">
        <v>3223</v>
      </c>
      <c r="B172" s="85" t="s">
        <v>386</v>
      </c>
      <c r="C172" s="50" t="s">
        <v>387</v>
      </c>
      <c r="D172" s="242">
        <v>77160.800000000003</v>
      </c>
      <c r="E172" s="242">
        <v>66769.990000000005</v>
      </c>
      <c r="F172" s="52">
        <f t="shared" si="31"/>
        <v>86.533563674819348</v>
      </c>
    </row>
    <row r="173" spans="1:6" ht="12.75" customHeight="1" x14ac:dyDescent="0.2">
      <c r="A173" s="53">
        <v>3224</v>
      </c>
      <c r="B173" s="85" t="s">
        <v>388</v>
      </c>
      <c r="C173" s="50" t="s">
        <v>389</v>
      </c>
      <c r="D173" s="242">
        <v>1397.74</v>
      </c>
      <c r="E173" s="242">
        <v>1101.4000000000001</v>
      </c>
      <c r="F173" s="52">
        <f t="shared" si="31"/>
        <v>78.798632077496535</v>
      </c>
    </row>
    <row r="174" spans="1:6" ht="12.75" customHeight="1" x14ac:dyDescent="0.2">
      <c r="A174" s="53">
        <v>3225</v>
      </c>
      <c r="B174" s="85" t="s">
        <v>390</v>
      </c>
      <c r="C174" s="50" t="s">
        <v>391</v>
      </c>
      <c r="D174" s="242">
        <v>3510.6</v>
      </c>
      <c r="E174" s="242">
        <v>2959.14</v>
      </c>
      <c r="F174" s="52">
        <f t="shared" si="31"/>
        <v>84.291574089899157</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1971.35</v>
      </c>
      <c r="E176" s="242">
        <v>1847.26</v>
      </c>
      <c r="F176" s="52">
        <f t="shared" si="31"/>
        <v>93.705328835569532</v>
      </c>
    </row>
    <row r="177" spans="1:6" ht="12.75" customHeight="1" x14ac:dyDescent="0.2">
      <c r="A177" s="53">
        <v>323</v>
      </c>
      <c r="B177" s="85" t="s">
        <v>396</v>
      </c>
      <c r="C177" s="50" t="s">
        <v>397</v>
      </c>
      <c r="D177" s="51">
        <f t="shared" ref="D177:E177" si="42">SUM(D178:D186)</f>
        <v>100980.76</v>
      </c>
      <c r="E177" s="51">
        <f t="shared" si="42"/>
        <v>102369.29000000001</v>
      </c>
      <c r="F177" s="52">
        <f t="shared" si="31"/>
        <v>101.37504411731504</v>
      </c>
    </row>
    <row r="178" spans="1:6" ht="12.75" customHeight="1" x14ac:dyDescent="0.2">
      <c r="A178" s="53">
        <v>3231</v>
      </c>
      <c r="B178" s="85" t="s">
        <v>398</v>
      </c>
      <c r="C178" s="50" t="s">
        <v>399</v>
      </c>
      <c r="D178" s="242">
        <v>11278.01</v>
      </c>
      <c r="E178" s="242">
        <v>22882.74</v>
      </c>
      <c r="F178" s="52">
        <f t="shared" si="31"/>
        <v>202.8969649787507</v>
      </c>
    </row>
    <row r="179" spans="1:6" ht="12.75" customHeight="1" x14ac:dyDescent="0.2">
      <c r="A179" s="53">
        <v>3232</v>
      </c>
      <c r="B179" s="85" t="s">
        <v>400</v>
      </c>
      <c r="C179" s="50" t="s">
        <v>401</v>
      </c>
      <c r="D179" s="242">
        <v>39611.449999999997</v>
      </c>
      <c r="E179" s="242">
        <v>24664.41</v>
      </c>
      <c r="F179" s="52">
        <f t="shared" si="31"/>
        <v>62.265859997551217</v>
      </c>
    </row>
    <row r="180" spans="1:6" ht="12.75" customHeight="1" x14ac:dyDescent="0.2">
      <c r="A180" s="53">
        <v>3233</v>
      </c>
      <c r="B180" s="85" t="s">
        <v>402</v>
      </c>
      <c r="C180" s="50" t="s">
        <v>403</v>
      </c>
      <c r="D180" s="242">
        <v>0</v>
      </c>
      <c r="E180" s="242">
        <v>905.88</v>
      </c>
      <c r="F180" s="52" t="str">
        <f t="shared" si="31"/>
        <v>-</v>
      </c>
    </row>
    <row r="181" spans="1:6" ht="12.75" customHeight="1" x14ac:dyDescent="0.2">
      <c r="A181" s="53">
        <v>3234</v>
      </c>
      <c r="B181" s="85" t="s">
        <v>404</v>
      </c>
      <c r="C181" s="50" t="s">
        <v>405</v>
      </c>
      <c r="D181" s="242">
        <v>15511.17</v>
      </c>
      <c r="E181" s="242">
        <v>17507.38</v>
      </c>
      <c r="F181" s="52">
        <f t="shared" si="31"/>
        <v>112.86949985075272</v>
      </c>
    </row>
    <row r="182" spans="1:6" ht="12.75" customHeight="1" x14ac:dyDescent="0.2">
      <c r="A182" s="53">
        <v>3235</v>
      </c>
      <c r="B182" s="85" t="s">
        <v>406</v>
      </c>
      <c r="C182" s="50" t="s">
        <v>407</v>
      </c>
      <c r="D182" s="242">
        <v>1712.23</v>
      </c>
      <c r="E182" s="242">
        <v>1713.02</v>
      </c>
      <c r="F182" s="52">
        <f t="shared" si="31"/>
        <v>100.04613866127798</v>
      </c>
    </row>
    <row r="183" spans="1:6" ht="12.75" customHeight="1" x14ac:dyDescent="0.2">
      <c r="A183" s="53">
        <v>3236</v>
      </c>
      <c r="B183" s="85" t="s">
        <v>408</v>
      </c>
      <c r="C183" s="50" t="s">
        <v>409</v>
      </c>
      <c r="D183" s="242">
        <v>5822.65</v>
      </c>
      <c r="E183" s="242">
        <v>6807.78</v>
      </c>
      <c r="F183" s="52">
        <f t="shared" si="31"/>
        <v>116.91892866650065</v>
      </c>
    </row>
    <row r="184" spans="1:6" ht="12.75" customHeight="1" x14ac:dyDescent="0.2">
      <c r="A184" s="53">
        <v>3237</v>
      </c>
      <c r="B184" s="85" t="s">
        <v>410</v>
      </c>
      <c r="C184" s="50" t="s">
        <v>411</v>
      </c>
      <c r="D184" s="242">
        <v>15355.17</v>
      </c>
      <c r="E184" s="242">
        <v>11322.24</v>
      </c>
      <c r="F184" s="52">
        <f t="shared" si="31"/>
        <v>73.73568641701786</v>
      </c>
    </row>
    <row r="185" spans="1:6" ht="12.75" customHeight="1" x14ac:dyDescent="0.2">
      <c r="A185" s="53">
        <v>3238</v>
      </c>
      <c r="B185" s="85" t="s">
        <v>412</v>
      </c>
      <c r="C185" s="50" t="s">
        <v>413</v>
      </c>
      <c r="D185" s="242">
        <v>2764.69</v>
      </c>
      <c r="E185" s="242">
        <v>7473.13</v>
      </c>
      <c r="F185" s="52">
        <f t="shared" si="31"/>
        <v>270.30625495082631</v>
      </c>
    </row>
    <row r="186" spans="1:6" ht="12.75" customHeight="1" x14ac:dyDescent="0.2">
      <c r="A186" s="53">
        <v>3239</v>
      </c>
      <c r="B186" s="85" t="s">
        <v>414</v>
      </c>
      <c r="C186" s="50" t="s">
        <v>415</v>
      </c>
      <c r="D186" s="242">
        <v>8925.39</v>
      </c>
      <c r="E186" s="242">
        <v>9092.7099999999991</v>
      </c>
      <c r="F186" s="52">
        <f t="shared" si="31"/>
        <v>101.87465197599208</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13792.5</v>
      </c>
      <c r="E188" s="51">
        <f t="shared" si="43"/>
        <v>29557.57</v>
      </c>
      <c r="F188" s="52">
        <f t="shared" si="31"/>
        <v>214.30175820192133</v>
      </c>
    </row>
    <row r="189" spans="1:6" ht="12.75" customHeight="1" x14ac:dyDescent="0.2">
      <c r="A189" s="53">
        <v>3291</v>
      </c>
      <c r="B189" s="232" t="s">
        <v>420</v>
      </c>
      <c r="C189" s="50" t="s">
        <v>421</v>
      </c>
      <c r="D189" s="242">
        <v>3981.96</v>
      </c>
      <c r="E189" s="242">
        <v>5758.3</v>
      </c>
      <c r="F189" s="52">
        <f t="shared" si="31"/>
        <v>144.6096897005495</v>
      </c>
    </row>
    <row r="190" spans="1:6" ht="12.75" customHeight="1" x14ac:dyDescent="0.2">
      <c r="A190" s="53">
        <v>3292</v>
      </c>
      <c r="B190" s="85" t="s">
        <v>422</v>
      </c>
      <c r="C190" s="50" t="s">
        <v>423</v>
      </c>
      <c r="D190" s="242">
        <v>613.59</v>
      </c>
      <c r="E190" s="242">
        <v>714.91</v>
      </c>
      <c r="F190" s="52">
        <f t="shared" si="31"/>
        <v>116.5126550302319</v>
      </c>
    </row>
    <row r="191" spans="1:6" ht="12.75" customHeight="1" x14ac:dyDescent="0.2">
      <c r="A191" s="53">
        <v>3293</v>
      </c>
      <c r="B191" s="85" t="s">
        <v>424</v>
      </c>
      <c r="C191" s="50" t="s">
        <v>425</v>
      </c>
      <c r="D191" s="242">
        <v>213.34</v>
      </c>
      <c r="E191" s="242">
        <v>113.43</v>
      </c>
      <c r="F191" s="52">
        <f t="shared" si="31"/>
        <v>53.168650979656881</v>
      </c>
    </row>
    <row r="192" spans="1:6" ht="12.75" customHeight="1" x14ac:dyDescent="0.2">
      <c r="A192" s="53">
        <v>3294</v>
      </c>
      <c r="B192" s="85" t="s">
        <v>426</v>
      </c>
      <c r="C192" s="50" t="s">
        <v>427</v>
      </c>
      <c r="D192" s="242">
        <v>283.27</v>
      </c>
      <c r="E192" s="242">
        <v>161.25</v>
      </c>
      <c r="F192" s="52">
        <f t="shared" si="31"/>
        <v>56.924489003424291</v>
      </c>
    </row>
    <row r="193" spans="1:6" ht="12.75" customHeight="1" x14ac:dyDescent="0.2">
      <c r="A193" s="53">
        <v>3295</v>
      </c>
      <c r="B193" s="85" t="s">
        <v>428</v>
      </c>
      <c r="C193" s="50" t="s">
        <v>429</v>
      </c>
      <c r="D193" s="242">
        <v>2453.8000000000002</v>
      </c>
      <c r="E193" s="242">
        <v>1306.43</v>
      </c>
      <c r="F193" s="52">
        <f t="shared" si="31"/>
        <v>53.241095443801441</v>
      </c>
    </row>
    <row r="194" spans="1:6" ht="12.75" customHeight="1" x14ac:dyDescent="0.2">
      <c r="A194" s="53" t="s">
        <v>430</v>
      </c>
      <c r="B194" s="85" t="s">
        <v>431</v>
      </c>
      <c r="C194" s="50" t="s">
        <v>430</v>
      </c>
      <c r="D194" s="242">
        <v>0</v>
      </c>
      <c r="E194" s="242">
        <v>9324.1</v>
      </c>
      <c r="F194" s="52" t="str">
        <f t="shared" si="31"/>
        <v>-</v>
      </c>
    </row>
    <row r="195" spans="1:6" ht="12.75" customHeight="1" x14ac:dyDescent="0.2">
      <c r="A195" s="53">
        <v>3299</v>
      </c>
      <c r="B195" s="85" t="s">
        <v>432</v>
      </c>
      <c r="C195" s="50" t="s">
        <v>433</v>
      </c>
      <c r="D195" s="242">
        <v>6246.54</v>
      </c>
      <c r="E195" s="242">
        <v>12179.15</v>
      </c>
      <c r="F195" s="52">
        <f t="shared" si="31"/>
        <v>194.97433779340244</v>
      </c>
    </row>
    <row r="196" spans="1:6" ht="12.75" customHeight="1" x14ac:dyDescent="0.2">
      <c r="A196" s="53">
        <v>34</v>
      </c>
      <c r="B196" s="232" t="s">
        <v>434</v>
      </c>
      <c r="C196" s="50" t="s">
        <v>435</v>
      </c>
      <c r="D196" s="51">
        <f t="shared" ref="D196:E196" si="44">D197+D202+D210</f>
        <v>2528.7200000000003</v>
      </c>
      <c r="E196" s="51">
        <f t="shared" si="44"/>
        <v>12308.96</v>
      </c>
      <c r="F196" s="52">
        <f t="shared" si="31"/>
        <v>486.76642728336856</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312.79000000000002</v>
      </c>
      <c r="E202" s="51">
        <f t="shared" si="46"/>
        <v>116.66</v>
      </c>
      <c r="F202" s="52">
        <f t="shared" si="31"/>
        <v>37.296588765625494</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312.79000000000002</v>
      </c>
      <c r="E205" s="242">
        <v>116.66</v>
      </c>
      <c r="F205" s="52">
        <f t="shared" si="31"/>
        <v>37.296588765625494</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2215.9300000000003</v>
      </c>
      <c r="E210" s="51">
        <f t="shared" si="47"/>
        <v>12192.3</v>
      </c>
      <c r="F210" s="52">
        <f t="shared" si="31"/>
        <v>550.21142364605373</v>
      </c>
    </row>
    <row r="211" spans="1:6" ht="12.75" customHeight="1" x14ac:dyDescent="0.2">
      <c r="A211" s="53">
        <v>3431</v>
      </c>
      <c r="B211" s="232" t="s">
        <v>464</v>
      </c>
      <c r="C211" s="50" t="s">
        <v>465</v>
      </c>
      <c r="D211" s="242">
        <v>1862.92</v>
      </c>
      <c r="E211" s="242">
        <v>2219.08</v>
      </c>
      <c r="F211" s="52">
        <f t="shared" si="31"/>
        <v>119.11837330642217</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353.01</v>
      </c>
      <c r="E213" s="242">
        <v>9973.2199999999993</v>
      </c>
      <c r="F213" s="52">
        <f t="shared" si="31"/>
        <v>2825.1947536896969</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84679.01</v>
      </c>
      <c r="E252" s="51">
        <f t="shared" si="63"/>
        <v>75859.75</v>
      </c>
      <c r="F252" s="52">
        <f t="shared" ref="F252:F258" si="64">IF(D252&lt;&gt;0,IF(E252/D252&gt;=100,"&gt;&gt;100",E252/D252*100),"-")</f>
        <v>89.585069546750731</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84679.01</v>
      </c>
      <c r="E259" s="51">
        <f t="shared" si="66"/>
        <v>75859.75</v>
      </c>
      <c r="F259" s="52">
        <f t="shared" ref="F259:F262" si="67">IF(D259&lt;&gt;0,IF(E259/D259&gt;=100,"&gt;&gt;100",E259/D259*100),"-")</f>
        <v>89.585069546750731</v>
      </c>
    </row>
    <row r="260" spans="1:6" ht="12.75" customHeight="1" x14ac:dyDescent="0.2">
      <c r="A260" s="53">
        <v>3721</v>
      </c>
      <c r="B260" s="85" t="s">
        <v>558</v>
      </c>
      <c r="C260" s="50" t="s">
        <v>559</v>
      </c>
      <c r="D260" s="242">
        <v>4979.04</v>
      </c>
      <c r="E260" s="242">
        <v>4994.8100000000004</v>
      </c>
      <c r="F260" s="52">
        <f t="shared" si="67"/>
        <v>100.31672772261319</v>
      </c>
    </row>
    <row r="261" spans="1:6" ht="12.75" customHeight="1" x14ac:dyDescent="0.2">
      <c r="A261" s="53">
        <v>3722</v>
      </c>
      <c r="B261" s="85" t="s">
        <v>560</v>
      </c>
      <c r="C261" s="50" t="s">
        <v>561</v>
      </c>
      <c r="D261" s="242">
        <v>79699.97</v>
      </c>
      <c r="E261" s="242">
        <v>70864.94</v>
      </c>
      <c r="F261" s="52">
        <f t="shared" si="67"/>
        <v>88.914638236375751</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1989.6100000000001</v>
      </c>
      <c r="E263" s="51">
        <f t="shared" si="68"/>
        <v>2169.42</v>
      </c>
      <c r="F263" s="52">
        <f t="shared" ref="F263:F267" si="69">IF(D263&lt;&gt;0,IF(E263/D263&gt;=100,"&gt;&gt;100",E263/D263*100),"-")</f>
        <v>109.03744955041439</v>
      </c>
    </row>
    <row r="264" spans="1:6" ht="12.75" customHeight="1" x14ac:dyDescent="0.2">
      <c r="A264" s="53">
        <v>381</v>
      </c>
      <c r="B264" s="85" t="s">
        <v>566</v>
      </c>
      <c r="C264" s="50" t="s">
        <v>567</v>
      </c>
      <c r="D264" s="51">
        <f t="shared" ref="D264:E264" si="70">SUM(D265:D267)</f>
        <v>1885.41</v>
      </c>
      <c r="E264" s="51">
        <f t="shared" si="70"/>
        <v>2169.42</v>
      </c>
      <c r="F264" s="52">
        <f t="shared" si="69"/>
        <v>115.06356707559628</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1885.41</v>
      </c>
      <c r="E266" s="242">
        <v>2169.42</v>
      </c>
      <c r="F266" s="52">
        <f t="shared" si="69"/>
        <v>115.06356707559628</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104.2</v>
      </c>
      <c r="E273" s="51">
        <f t="shared" si="73"/>
        <v>0</v>
      </c>
      <c r="F273" s="52">
        <f t="shared" ref="F273:F284" si="74">IF(D273&lt;&gt;0,IF(E273/D273&gt;=100,"&gt;&gt;100",E273/D273*100),"-")</f>
        <v>0</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49.38</v>
      </c>
      <c r="E277" s="242"/>
      <c r="F277" s="52">
        <f t="shared" si="74"/>
        <v>0</v>
      </c>
    </row>
    <row r="278" spans="1:6" ht="12.75" customHeight="1" x14ac:dyDescent="0.2">
      <c r="A278" s="53" t="s">
        <v>594</v>
      </c>
      <c r="B278" s="85" t="s">
        <v>343</v>
      </c>
      <c r="C278" s="50" t="s">
        <v>594</v>
      </c>
      <c r="D278" s="242">
        <v>54.82</v>
      </c>
      <c r="E278" s="242"/>
      <c r="F278" s="52">
        <f t="shared" si="74"/>
        <v>0</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2594557.7999999998</v>
      </c>
      <c r="E289" s="51">
        <f t="shared" si="79"/>
        <v>3200402.709999999</v>
      </c>
      <c r="F289" s="52">
        <f t="shared" si="76"/>
        <v>123.35060371366555</v>
      </c>
    </row>
    <row r="290" spans="1:6" ht="12.75" customHeight="1" x14ac:dyDescent="0.2">
      <c r="A290" s="53" t="s">
        <v>607</v>
      </c>
      <c r="B290" s="85" t="s">
        <v>618</v>
      </c>
      <c r="C290" s="50" t="s">
        <v>619</v>
      </c>
      <c r="D290" s="51">
        <f>IF(D6&gt;=D289,D6-D289,0)</f>
        <v>118483.89999999991</v>
      </c>
      <c r="E290" s="51">
        <f>IF(E6&gt;=E289,E6-E289,0)</f>
        <v>117710.42000000179</v>
      </c>
      <c r="F290" s="52">
        <f t="shared" si="76"/>
        <v>99.3471855669858</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0</v>
      </c>
      <c r="E292" s="242">
        <v>27629.42</v>
      </c>
      <c r="F292" s="52" t="str">
        <f t="shared" si="76"/>
        <v>-</v>
      </c>
    </row>
    <row r="293" spans="1:6" ht="12.75" customHeight="1" x14ac:dyDescent="0.2">
      <c r="A293" s="53">
        <v>92221</v>
      </c>
      <c r="B293" s="85" t="s">
        <v>624</v>
      </c>
      <c r="C293" s="50" t="s">
        <v>625</v>
      </c>
      <c r="D293" s="242">
        <v>12125.99</v>
      </c>
      <c r="E293" s="242">
        <v>0</v>
      </c>
      <c r="F293" s="52">
        <f t="shared" si="76"/>
        <v>0</v>
      </c>
    </row>
    <row r="294" spans="1:6" ht="12.75" customHeight="1" x14ac:dyDescent="0.2">
      <c r="A294" s="53">
        <v>96</v>
      </c>
      <c r="B294" s="85" t="s">
        <v>626</v>
      </c>
      <c r="C294" s="50" t="s">
        <v>627</v>
      </c>
      <c r="D294" s="242">
        <v>5113.57</v>
      </c>
      <c r="E294" s="242">
        <v>4193.3599999999997</v>
      </c>
      <c r="F294" s="52">
        <f t="shared" si="76"/>
        <v>82.004548681253993</v>
      </c>
    </row>
    <row r="295" spans="1:6" ht="24" x14ac:dyDescent="0.2">
      <c r="A295" s="53">
        <v>9661</v>
      </c>
      <c r="B295" s="85" t="s">
        <v>628</v>
      </c>
      <c r="C295" s="50" t="s">
        <v>629</v>
      </c>
      <c r="D295" s="242">
        <v>4958.0200000000004</v>
      </c>
      <c r="E295" s="242">
        <v>4193.3599999999997</v>
      </c>
      <c r="F295" s="52">
        <f t="shared" si="76"/>
        <v>84.57731110402942</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51157.8</v>
      </c>
      <c r="E350" s="51">
        <f t="shared" si="95"/>
        <v>50755.67</v>
      </c>
      <c r="F350" s="52">
        <f t="shared" si="81"/>
        <v>99.213941959974818</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51157.8</v>
      </c>
      <c r="E363" s="51">
        <f t="shared" si="99"/>
        <v>50755.67</v>
      </c>
      <c r="F363" s="52">
        <f t="shared" si="81"/>
        <v>99.213941959974818</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9531.68</v>
      </c>
      <c r="E369" s="51">
        <f t="shared" si="101"/>
        <v>4999.99</v>
      </c>
      <c r="F369" s="52">
        <f t="shared" si="81"/>
        <v>52.456544911285306</v>
      </c>
    </row>
    <row r="370" spans="1:6" ht="12.75" customHeight="1" x14ac:dyDescent="0.2">
      <c r="A370" s="53">
        <v>4221</v>
      </c>
      <c r="B370" s="85" t="s">
        <v>673</v>
      </c>
      <c r="C370" s="50" t="s">
        <v>765</v>
      </c>
      <c r="D370" s="242">
        <v>5009.63</v>
      </c>
      <c r="E370" s="242">
        <v>134.99</v>
      </c>
      <c r="F370" s="52">
        <f t="shared" si="81"/>
        <v>2.6946101807917953</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786.45</v>
      </c>
      <c r="E375" s="242"/>
      <c r="F375" s="52">
        <f t="shared" si="81"/>
        <v>0</v>
      </c>
    </row>
    <row r="376" spans="1:6" ht="12.75" customHeight="1" x14ac:dyDescent="0.2">
      <c r="A376" s="53">
        <v>4227</v>
      </c>
      <c r="B376" s="232" t="s">
        <v>685</v>
      </c>
      <c r="C376" s="50" t="s">
        <v>772</v>
      </c>
      <c r="D376" s="242">
        <v>3735.6</v>
      </c>
      <c r="E376" s="242">
        <v>4865</v>
      </c>
      <c r="F376" s="52">
        <f t="shared" si="81"/>
        <v>130.23342970339436</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41626.120000000003</v>
      </c>
      <c r="E383" s="51">
        <f t="shared" si="103"/>
        <v>45755.68</v>
      </c>
      <c r="F383" s="52">
        <f t="shared" si="81"/>
        <v>109.92059793225984</v>
      </c>
    </row>
    <row r="384" spans="1:6" ht="12.75" customHeight="1" x14ac:dyDescent="0.2">
      <c r="A384" s="53">
        <v>4241</v>
      </c>
      <c r="B384" s="85" t="s">
        <v>782</v>
      </c>
      <c r="C384" s="50" t="s">
        <v>783</v>
      </c>
      <c r="D384" s="242">
        <v>41626.120000000003</v>
      </c>
      <c r="E384" s="242">
        <v>45755.68</v>
      </c>
      <c r="F384" s="52">
        <f t="shared" si="81"/>
        <v>109.92059793225984</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51157.8</v>
      </c>
      <c r="E408" s="51">
        <f t="shared" si="111"/>
        <v>50755.67</v>
      </c>
      <c r="F408" s="52">
        <f t="shared" si="81"/>
        <v>99.213941959974818</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31427.46</v>
      </c>
      <c r="E410" s="242">
        <v>0</v>
      </c>
      <c r="F410" s="52">
        <f t="shared" si="81"/>
        <v>0</v>
      </c>
    </row>
    <row r="411" spans="1:6" ht="12.75" customHeight="1" x14ac:dyDescent="0.2">
      <c r="A411" s="53">
        <v>97</v>
      </c>
      <c r="B411" s="85" t="s">
        <v>826</v>
      </c>
      <c r="C411" s="50" t="s">
        <v>827</v>
      </c>
      <c r="D411" s="242">
        <v>0</v>
      </c>
      <c r="E411" s="242"/>
      <c r="F411" s="52" t="str">
        <f t="shared" si="81"/>
        <v>-</v>
      </c>
    </row>
    <row r="412" spans="1:6" ht="12.75" customHeight="1" x14ac:dyDescent="0.2">
      <c r="A412" s="53" t="s">
        <v>607</v>
      </c>
      <c r="B412" s="85" t="s">
        <v>828</v>
      </c>
      <c r="C412" s="50" t="s">
        <v>829</v>
      </c>
      <c r="D412" s="51">
        <f>D6+D298</f>
        <v>2713041.6999999997</v>
      </c>
      <c r="E412" s="51">
        <f>E6+E298</f>
        <v>3318113.1300000008</v>
      </c>
      <c r="F412" s="52">
        <f t="shared" si="81"/>
        <v>122.30232694174958</v>
      </c>
    </row>
    <row r="413" spans="1:6" ht="12.75" customHeight="1" x14ac:dyDescent="0.2">
      <c r="A413" s="53" t="s">
        <v>607</v>
      </c>
      <c r="B413" s="85" t="s">
        <v>830</v>
      </c>
      <c r="C413" s="50" t="s">
        <v>831</v>
      </c>
      <c r="D413" s="51">
        <f t="shared" ref="D413:E413" si="112">D289+D350</f>
        <v>2645715.5999999996</v>
      </c>
      <c r="E413" s="51">
        <f t="shared" si="112"/>
        <v>3251158.379999999</v>
      </c>
      <c r="F413" s="52">
        <f t="shared" si="81"/>
        <v>122.88389500368065</v>
      </c>
    </row>
    <row r="414" spans="1:6" ht="12.75" customHeight="1" x14ac:dyDescent="0.2">
      <c r="A414" s="53" t="s">
        <v>607</v>
      </c>
      <c r="B414" s="85" t="s">
        <v>832</v>
      </c>
      <c r="C414" s="50" t="s">
        <v>833</v>
      </c>
      <c r="D414" s="51">
        <f t="shared" ref="D414:E414" si="113">IF(D412&gt;=D413,D412-D413,0)</f>
        <v>67326.100000000093</v>
      </c>
      <c r="E414" s="51">
        <f t="shared" si="113"/>
        <v>66954.750000001863</v>
      </c>
      <c r="F414" s="52">
        <f t="shared" si="81"/>
        <v>99.448430846286612</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27629.42</v>
      </c>
      <c r="F416" s="52" t="str">
        <f t="shared" si="81"/>
        <v>-</v>
      </c>
    </row>
    <row r="417" spans="1:6" ht="12.75" customHeight="1" x14ac:dyDescent="0.2">
      <c r="A417" s="60" t="s">
        <v>836</v>
      </c>
      <c r="B417" s="85" t="s">
        <v>839</v>
      </c>
      <c r="C417" s="61" t="s">
        <v>840</v>
      </c>
      <c r="D417" s="51">
        <f t="shared" ref="D417:E417" si="116">IF(D293-D292+D410-D409&gt;=0,D293-D292+D410-D409,0)</f>
        <v>43553.45</v>
      </c>
      <c r="E417" s="51">
        <f t="shared" si="116"/>
        <v>0</v>
      </c>
      <c r="F417" s="52">
        <f t="shared" si="81"/>
        <v>0</v>
      </c>
    </row>
    <row r="418" spans="1:6" ht="12.75" customHeight="1" x14ac:dyDescent="0.2">
      <c r="A418" s="55" t="s">
        <v>841</v>
      </c>
      <c r="B418" s="233" t="s">
        <v>842</v>
      </c>
      <c r="C418" s="56" t="s">
        <v>843</v>
      </c>
      <c r="D418" s="62">
        <f t="shared" ref="D418:E418" si="117">D294+D411</f>
        <v>5113.57</v>
      </c>
      <c r="E418" s="62">
        <f t="shared" si="117"/>
        <v>4193.3599999999997</v>
      </c>
      <c r="F418" s="57">
        <f t="shared" si="81"/>
        <v>82.004548681253993</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4145.5200000000004</v>
      </c>
      <c r="E528" s="51">
        <f t="shared" si="148"/>
        <v>4163.42</v>
      </c>
      <c r="F528" s="52">
        <f t="shared" si="119"/>
        <v>100.43179142785463</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4145.5200000000004</v>
      </c>
      <c r="E593" s="51">
        <f t="shared" si="167"/>
        <v>4163.42</v>
      </c>
      <c r="F593" s="52">
        <f t="shared" si="119"/>
        <v>100.43179142785463</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4145.5200000000004</v>
      </c>
      <c r="E605" s="51">
        <f t="shared" si="171"/>
        <v>4163.42</v>
      </c>
      <c r="F605" s="52">
        <f t="shared" si="119"/>
        <v>100.43179142785463</v>
      </c>
    </row>
    <row r="606" spans="1:6" ht="24" x14ac:dyDescent="0.2">
      <c r="A606" s="53">
        <v>5443</v>
      </c>
      <c r="B606" s="85" t="s">
        <v>1208</v>
      </c>
      <c r="C606" s="50" t="s">
        <v>1209</v>
      </c>
      <c r="D606" s="242">
        <v>4145.5200000000004</v>
      </c>
      <c r="E606" s="242">
        <v>4163.42</v>
      </c>
      <c r="F606" s="52">
        <f t="shared" si="119"/>
        <v>100.43179142785463</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4145.5200000000004</v>
      </c>
      <c r="E636" s="51">
        <f t="shared" si="179"/>
        <v>4163.42</v>
      </c>
      <c r="F636" s="52">
        <f t="shared" si="119"/>
        <v>100.43179142785463</v>
      </c>
    </row>
    <row r="637" spans="1:6" ht="12.75" customHeight="1" x14ac:dyDescent="0.2">
      <c r="A637" s="53">
        <v>92213</v>
      </c>
      <c r="B637" s="85" t="s">
        <v>1270</v>
      </c>
      <c r="C637" s="50" t="s">
        <v>1271</v>
      </c>
      <c r="D637" s="242">
        <v>8002.29</v>
      </c>
      <c r="E637" s="242">
        <v>0</v>
      </c>
      <c r="F637" s="52">
        <f t="shared" si="119"/>
        <v>0</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2713041.6999999997</v>
      </c>
      <c r="E639" s="51">
        <f t="shared" si="180"/>
        <v>3318113.1300000008</v>
      </c>
      <c r="F639" s="52">
        <f t="shared" si="119"/>
        <v>122.30232694174958</v>
      </c>
    </row>
    <row r="640" spans="1:6" ht="12.75" customHeight="1" x14ac:dyDescent="0.2">
      <c r="A640" s="53" t="s">
        <v>607</v>
      </c>
      <c r="B640" s="85" t="s">
        <v>1276</v>
      </c>
      <c r="C640" s="50" t="s">
        <v>1277</v>
      </c>
      <c r="D640" s="51">
        <f t="shared" ref="D640:E640" si="181">D413+D528</f>
        <v>2649861.1199999996</v>
      </c>
      <c r="E640" s="51">
        <f t="shared" si="181"/>
        <v>3255321.7999999989</v>
      </c>
      <c r="F640" s="52">
        <f t="shared" si="119"/>
        <v>122.84877027819479</v>
      </c>
    </row>
    <row r="641" spans="1:6" ht="12.75" customHeight="1" x14ac:dyDescent="0.2">
      <c r="A641" s="53" t="s">
        <v>607</v>
      </c>
      <c r="B641" s="85" t="s">
        <v>1278</v>
      </c>
      <c r="C641" s="50" t="s">
        <v>1279</v>
      </c>
      <c r="D641" s="51">
        <f t="shared" ref="D641:E641" si="182">IF(D639&gt;=D640,D639-D640,0)</f>
        <v>63180.580000000075</v>
      </c>
      <c r="E641" s="51">
        <f t="shared" si="182"/>
        <v>62791.330000001937</v>
      </c>
      <c r="F641" s="52">
        <f t="shared" si="119"/>
        <v>99.3839087896975</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27629.42</v>
      </c>
      <c r="F643" s="52" t="str">
        <f t="shared" si="119"/>
        <v>-</v>
      </c>
    </row>
    <row r="644" spans="1:6" ht="24" x14ac:dyDescent="0.2">
      <c r="A644" s="60" t="s">
        <v>1284</v>
      </c>
      <c r="B644" s="85" t="s">
        <v>1285</v>
      </c>
      <c r="C644" s="61" t="s">
        <v>1284</v>
      </c>
      <c r="D644" s="51">
        <f t="shared" ref="D644:E644" si="185">IF(D417-D416+D638-D637&gt;=0,D417-D416+D638-D637,0)</f>
        <v>35551.159999999996</v>
      </c>
      <c r="E644" s="51">
        <f t="shared" si="185"/>
        <v>0</v>
      </c>
      <c r="F644" s="52">
        <f t="shared" si="119"/>
        <v>0</v>
      </c>
    </row>
    <row r="645" spans="1:6" ht="24" x14ac:dyDescent="0.2">
      <c r="A645" s="53" t="s">
        <v>607</v>
      </c>
      <c r="B645" s="85" t="s">
        <v>1286</v>
      </c>
      <c r="C645" s="50" t="s">
        <v>1287</v>
      </c>
      <c r="D645" s="51">
        <f t="shared" ref="D645:E645" si="186">IF(D641+D643-D642-D644&gt;=0,D641+D643-D642-D644,0)</f>
        <v>27629.420000000078</v>
      </c>
      <c r="E645" s="51">
        <f t="shared" si="186"/>
        <v>90420.750000001935</v>
      </c>
      <c r="F645" s="52">
        <f t="shared" si="119"/>
        <v>327.26257011548444</v>
      </c>
    </row>
    <row r="646" spans="1:6" ht="24" x14ac:dyDescent="0.2">
      <c r="A646" s="53" t="s">
        <v>607</v>
      </c>
      <c r="B646" s="85" t="s">
        <v>1288</v>
      </c>
      <c r="C646" s="50" t="s">
        <v>1289</v>
      </c>
      <c r="D646" s="51">
        <f t="shared" ref="D646:E646" si="187">IF(D642+D644-D641-D643&gt;=0,D642+D644-D641-D643,0)</f>
        <v>0</v>
      </c>
      <c r="E646" s="51">
        <f t="shared" si="187"/>
        <v>0</v>
      </c>
      <c r="F646" s="52" t="str">
        <f t="shared" si="119"/>
        <v>-</v>
      </c>
    </row>
    <row r="647" spans="1:6" ht="24" x14ac:dyDescent="0.2">
      <c r="A647" s="55" t="s">
        <v>1290</v>
      </c>
      <c r="B647" s="233" t="s">
        <v>1291</v>
      </c>
      <c r="C647" s="56" t="s">
        <v>1290</v>
      </c>
      <c r="D647" s="243">
        <v>189771.01</v>
      </c>
      <c r="E647" s="243">
        <v>203293.42</v>
      </c>
      <c r="F647" s="57">
        <f t="shared" si="119"/>
        <v>107.12564579805945</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6363.23</v>
      </c>
      <c r="E649" s="242">
        <v>54030.05</v>
      </c>
      <c r="F649" s="52">
        <f t="shared" ref="F649:F724" si="188">IF(D649&lt;&gt;0,IF(E649/D649&gt;=100,"&gt;&gt;100",E649/D649*100),"-")</f>
        <v>849.09786382073275</v>
      </c>
    </row>
    <row r="650" spans="1:6" ht="12.75" customHeight="1" x14ac:dyDescent="0.2">
      <c r="A650" s="53" t="s">
        <v>1295</v>
      </c>
      <c r="B650" s="85" t="s">
        <v>1296</v>
      </c>
      <c r="C650" s="50" t="s">
        <v>1295</v>
      </c>
      <c r="D650" s="242">
        <v>959076.51</v>
      </c>
      <c r="E650" s="242">
        <v>1154282.21</v>
      </c>
      <c r="F650" s="52">
        <f t="shared" si="188"/>
        <v>120.35350652055902</v>
      </c>
    </row>
    <row r="651" spans="1:6" ht="12.75" customHeight="1" x14ac:dyDescent="0.2">
      <c r="A651" s="53" t="s">
        <v>1297</v>
      </c>
      <c r="B651" s="85" t="s">
        <v>1298</v>
      </c>
      <c r="C651" s="50" t="s">
        <v>1297</v>
      </c>
      <c r="D651" s="242">
        <v>911409.69</v>
      </c>
      <c r="E651" s="242">
        <v>1094804.8600000001</v>
      </c>
      <c r="F651" s="52">
        <f t="shared" si="188"/>
        <v>120.12214397237757</v>
      </c>
    </row>
    <row r="652" spans="1:6" ht="24" x14ac:dyDescent="0.2">
      <c r="A652" s="53">
        <v>11</v>
      </c>
      <c r="B652" s="85" t="s">
        <v>1299</v>
      </c>
      <c r="C652" s="50" t="s">
        <v>1300</v>
      </c>
      <c r="D652" s="51">
        <f t="shared" ref="D652:E652" si="189">+D649+D650-D651</f>
        <v>54030.050000000047</v>
      </c>
      <c r="E652" s="51">
        <f t="shared" si="189"/>
        <v>113507.39999999991</v>
      </c>
      <c r="F652" s="52">
        <f t="shared" si="188"/>
        <v>210.08198215622568</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113</v>
      </c>
      <c r="E654" s="262">
        <v>116</v>
      </c>
      <c r="F654" s="52">
        <f t="shared" si="188"/>
        <v>102.65486725663717</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95</v>
      </c>
      <c r="E656" s="262">
        <v>98</v>
      </c>
      <c r="F656" s="52">
        <f t="shared" si="188"/>
        <v>103.15789473684211</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0</v>
      </c>
      <c r="E675" s="242"/>
      <c r="F675" s="52" t="str">
        <f t="shared" si="188"/>
        <v>-</v>
      </c>
    </row>
    <row r="676" spans="1:6" ht="24" x14ac:dyDescent="0.2">
      <c r="A676" s="53">
        <v>63613</v>
      </c>
      <c r="B676" s="232" t="s">
        <v>1348</v>
      </c>
      <c r="C676" s="50" t="s">
        <v>1349</v>
      </c>
      <c r="D676" s="242">
        <v>1908174.88</v>
      </c>
      <c r="E676" s="242">
        <v>2368456.7200000002</v>
      </c>
      <c r="F676" s="52">
        <f t="shared" si="188"/>
        <v>124.12157527196881</v>
      </c>
    </row>
    <row r="677" spans="1:6" ht="24" x14ac:dyDescent="0.2">
      <c r="A677" s="53">
        <v>63622</v>
      </c>
      <c r="B677" s="232" t="s">
        <v>1350</v>
      </c>
      <c r="C677" s="50" t="s">
        <v>1351</v>
      </c>
      <c r="D677" s="242">
        <v>40018.769999999997</v>
      </c>
      <c r="E677" s="242">
        <v>43152.45</v>
      </c>
      <c r="F677" s="52">
        <f t="shared" si="188"/>
        <v>107.83052552589697</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95444.68</v>
      </c>
      <c r="E710" s="242">
        <v>81364.91</v>
      </c>
      <c r="F710" s="52">
        <f t="shared" si="188"/>
        <v>85.248240132399218</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900</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4472.58</v>
      </c>
      <c r="E716" s="242">
        <v>6984.49</v>
      </c>
      <c r="F716" s="52">
        <f t="shared" si="188"/>
        <v>156.16243868192407</v>
      </c>
    </row>
    <row r="717" spans="1:6" ht="12.75" customHeight="1" x14ac:dyDescent="0.2">
      <c r="A717" s="53">
        <v>31215</v>
      </c>
      <c r="B717" s="85" t="s">
        <v>1412</v>
      </c>
      <c r="C717" s="50" t="s">
        <v>1413</v>
      </c>
      <c r="D717" s="242">
        <v>5374.28</v>
      </c>
      <c r="E717" s="242">
        <v>3531.52</v>
      </c>
      <c r="F717" s="52">
        <f t="shared" si="188"/>
        <v>65.711499959064284</v>
      </c>
    </row>
    <row r="718" spans="1:6" ht="12.75" customHeight="1" x14ac:dyDescent="0.2">
      <c r="A718" s="53">
        <v>32121</v>
      </c>
      <c r="B718" s="85" t="s">
        <v>1414</v>
      </c>
      <c r="C718" s="50" t="s">
        <v>1415</v>
      </c>
      <c r="D718" s="242">
        <v>56195.96</v>
      </c>
      <c r="E718" s="242">
        <v>51515.62</v>
      </c>
      <c r="F718" s="52">
        <f t="shared" si="188"/>
        <v>91.67139417139596</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175.2</v>
      </c>
      <c r="E720" s="242">
        <v>6417.58</v>
      </c>
      <c r="F720" s="52">
        <f t="shared" si="188"/>
        <v>3663.0022831050233</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9720.4</v>
      </c>
      <c r="E722" s="242">
        <v>4496.1099999999997</v>
      </c>
      <c r="F722" s="52">
        <f t="shared" si="188"/>
        <v>46.254372248055638</v>
      </c>
    </row>
    <row r="723" spans="1:6" ht="12.75" customHeight="1" x14ac:dyDescent="0.2">
      <c r="A723" s="53" t="s">
        <v>1424</v>
      </c>
      <c r="B723" s="85" t="s">
        <v>1425</v>
      </c>
      <c r="C723" s="50" t="s">
        <v>1424</v>
      </c>
      <c r="D723" s="242">
        <v>5153.2700000000004</v>
      </c>
      <c r="E723" s="242">
        <v>4470.43</v>
      </c>
      <c r="F723" s="52">
        <f t="shared" si="188"/>
        <v>86.749384371476751</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3981.96</v>
      </c>
      <c r="E725" s="242">
        <v>5758.3</v>
      </c>
      <c r="F725" s="52">
        <f t="shared" ref="F725:F979" si="190">IF(D725&lt;&gt;0,IF(E725/D725&gt;=100,"&gt;&gt;100",E725/D725*100),"-")</f>
        <v>144.6096897005495</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312.79000000000002</v>
      </c>
      <c r="E742" s="242"/>
      <c r="F742" s="52">
        <f t="shared" si="190"/>
        <v>0</v>
      </c>
    </row>
    <row r="743" spans="1:6" ht="24" x14ac:dyDescent="0.2">
      <c r="A743" s="53">
        <v>34234</v>
      </c>
      <c r="B743" s="232" t="s">
        <v>1464</v>
      </c>
      <c r="C743" s="50" t="s">
        <v>1465</v>
      </c>
      <c r="D743" s="242">
        <v>0</v>
      </c>
      <c r="E743" s="242">
        <v>116.66</v>
      </c>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4979.04</v>
      </c>
      <c r="E823" s="242">
        <v>4994.8100000000004</v>
      </c>
      <c r="F823" s="52">
        <f t="shared" si="190"/>
        <v>100.31672772261319</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79699.97</v>
      </c>
      <c r="E828" s="242">
        <v>70864.94</v>
      </c>
      <c r="F828" s="52">
        <f t="shared" si="190"/>
        <v>88.914638236375751</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4145.5200000000004</v>
      </c>
      <c r="E955" s="242">
        <v>4163.42</v>
      </c>
      <c r="F955" s="52">
        <f t="shared" si="190"/>
        <v>100.43179142785463</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2"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406074.82</v>
      </c>
      <c r="E6" s="229">
        <f t="shared" si="0"/>
        <v>451766.04</v>
      </c>
      <c r="F6" s="230">
        <f t="shared" ref="F6:F260" si="1">IF(D6&gt;0,IF(E6/D6&gt;=100,"&gt;&gt;100",E6/D6*100),"-")</f>
        <v>111.25192150549989</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140037.51999999996</v>
      </c>
      <c r="E7" s="104">
        <f t="shared" si="2"/>
        <v>118434.31000000001</v>
      </c>
      <c r="F7" s="93">
        <f t="shared" si="1"/>
        <v>84.573270077904866</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2704.23</v>
      </c>
      <c r="E8" s="104">
        <f>E9+E10-E11</f>
        <v>2704.23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2704.23</v>
      </c>
      <c r="E10" s="247">
        <v>2704.23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137333.28999999995</v>
      </c>
      <c r="E12" s="104">
        <f t="shared" si="3"/>
        <v>115730.08000000002</v>
      </c>
      <c r="F12" s="93">
        <f t="shared" si="1"/>
        <v>84.269502318046889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80581.079999999958</v>
      </c>
      <c r="E19" s="104">
        <f t="shared" si="5"/>
        <v>56236.280000000028</v>
      </c>
      <c r="F19" s="93">
        <f t="shared" si="1"/>
        <v>69.788441654045911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230789.09</v>
      </c>
      <c r="E20" s="247">
        <v>287744.21000000002</v>
      </c>
      <c r="F20" s="93">
        <f t="shared" si="1"/>
        <v>124.67842825672565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5682.33</v>
      </c>
      <c r="E21" s="247">
        <v>5682.33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0</v>
      </c>
      <c r="E22" s="247">
        <v>4125</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3002.93</v>
      </c>
      <c r="E25" s="247">
        <v>3002.93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70275.11</v>
      </c>
      <c r="E26" s="247">
        <v>75140.11</v>
      </c>
      <c r="F26" s="93">
        <f t="shared" si="1"/>
        <v>106.92279243675323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229168.38</v>
      </c>
      <c r="E28" s="247">
        <v>319458.3</v>
      </c>
      <c r="F28" s="93">
        <f t="shared" si="1"/>
        <v>139.39894325735514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18682.810000000001</v>
      </c>
      <c r="E29" s="104">
        <f t="shared" si="6"/>
        <v>18682.810000000001</v>
      </c>
      <c r="F29" s="93">
        <f t="shared" si="1"/>
        <v>100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18682.810000000001</v>
      </c>
      <c r="E30" s="247">
        <v>18682.810000000001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38069.399999999994</v>
      </c>
      <c r="E35" s="104">
        <f t="shared" si="7"/>
        <v>40810.989999999991</v>
      </c>
      <c r="F35" s="93">
        <f t="shared" si="1"/>
        <v>107.2015582068538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237388.43</v>
      </c>
      <c r="E36" s="247">
        <v>282731.99</v>
      </c>
      <c r="F36" s="93">
        <f t="shared" si="1"/>
        <v>119.10099830897403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199319.03</v>
      </c>
      <c r="E40" s="247">
        <v>241921</v>
      </c>
      <c r="F40" s="93">
        <f t="shared" si="1"/>
        <v>121.37375944484579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61413.59</v>
      </c>
      <c r="E54" s="247">
        <v>63641.21</v>
      </c>
      <c r="F54" s="93">
        <f t="shared" si="1"/>
        <v>103.62724276499713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61413.59</v>
      </c>
      <c r="E55" s="247">
        <v>63641.21</v>
      </c>
      <c r="F55" s="93">
        <f t="shared" si="1"/>
        <v>103.62724276499713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266037.30000000005</v>
      </c>
      <c r="E68" s="104">
        <f t="shared" si="13"/>
        <v>333331.73</v>
      </c>
      <c r="F68" s="93">
        <f t="shared" si="1"/>
        <v>125.29511087355041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54030.05</v>
      </c>
      <c r="E69" s="104">
        <f t="shared" si="14"/>
        <v>113507.4</v>
      </c>
      <c r="F69" s="93">
        <f t="shared" si="1"/>
        <v>210.08198215622599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53806.3</v>
      </c>
      <c r="E70" s="104">
        <f t="shared" si="15"/>
        <v>113220.79</v>
      </c>
      <c r="F70" s="93">
        <f t="shared" si="1"/>
        <v>210.42292445308445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53806.3</v>
      </c>
      <c r="E72" s="247">
        <v>113220.79</v>
      </c>
      <c r="F72" s="93">
        <f t="shared" si="1"/>
        <v>210.42292445308445</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223.75</v>
      </c>
      <c r="E76" s="247">
        <v>286.61</v>
      </c>
      <c r="F76" s="93">
        <f t="shared" si="1"/>
        <v>128.09385474860335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20638.89</v>
      </c>
      <c r="E78" s="104">
        <f>E79+SUM(E82:E84)-E85+E86</f>
        <v>12337.55</v>
      </c>
      <c r="F78" s="93">
        <f t="shared" si="1"/>
        <v>59.778166364567085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2922.99</v>
      </c>
      <c r="E83" s="247">
        <v>0</v>
      </c>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3437.55</v>
      </c>
      <c r="E84" s="247">
        <v>0</v>
      </c>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14278.35</v>
      </c>
      <c r="E86" s="247">
        <v>12337.55</v>
      </c>
      <c r="F86" s="93">
        <f t="shared" si="1"/>
        <v>86.407393011097213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1597.35</v>
      </c>
      <c r="E146" s="104">
        <f t="shared" si="26"/>
        <v>4193.3599999999997</v>
      </c>
      <c r="F146" s="93">
        <f t="shared" si="1"/>
        <v>262.51979841612672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155.56</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1441.79</v>
      </c>
      <c r="E160" s="247">
        <v>4193.3599999999997</v>
      </c>
      <c r="F160" s="93">
        <f t="shared" si="1"/>
        <v>290.84402028034594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189771.01</v>
      </c>
      <c r="E170" s="104">
        <f t="shared" si="29"/>
        <v>203293.42</v>
      </c>
      <c r="F170" s="93">
        <f t="shared" si="1"/>
        <v>107.12564579805945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189771.01</v>
      </c>
      <c r="E173" s="247">
        <v>203293.42</v>
      </c>
      <c r="F173" s="93">
        <f t="shared" si="1"/>
        <v>107.12564579805945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406074.82</v>
      </c>
      <c r="E175" s="104">
        <f t="shared" si="30"/>
        <v>451766.04000000004</v>
      </c>
      <c r="F175" s="93">
        <f t="shared" si="1"/>
        <v>111.25192150549989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256116.24</v>
      </c>
      <c r="E176" s="104">
        <f t="shared" si="31"/>
        <v>238717.62000000002</v>
      </c>
      <c r="F176" s="93">
        <f t="shared" si="1"/>
        <v>93.206748623203296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251747.82</v>
      </c>
      <c r="E177" s="104">
        <f t="shared" si="32"/>
        <v>237715.95</v>
      </c>
      <c r="F177" s="93">
        <f t="shared" si="1"/>
        <v>94.426219857633725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201569.29</v>
      </c>
      <c r="E178" s="247">
        <v>200533.41</v>
      </c>
      <c r="F178" s="93">
        <f t="shared" si="1"/>
        <v>99.486092350675051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28832.58</v>
      </c>
      <c r="E179" s="247">
        <v>25153.17</v>
      </c>
      <c r="F179" s="93">
        <f t="shared" si="1"/>
        <v>87.238707045987553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261.76</v>
      </c>
      <c r="E180" s="104">
        <f t="shared" si="33"/>
        <v>218.71</v>
      </c>
      <c r="F180" s="93">
        <f t="shared" si="1"/>
        <v>83.553636919315409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2.42</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259.33999999999997</v>
      </c>
      <c r="E183" s="247">
        <v>218.71</v>
      </c>
      <c r="F183" s="93">
        <f t="shared" si="1"/>
        <v>84.333307627053301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59.72</v>
      </c>
      <c r="E186" s="247">
        <v>0</v>
      </c>
      <c r="F186" s="93">
        <f t="shared" si="1"/>
        <v>0</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21024.47</v>
      </c>
      <c r="E188" s="247">
        <v>11810.66</v>
      </c>
      <c r="F188" s="93">
        <f t="shared" si="1"/>
        <v>56.175779936426451</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275.3</v>
      </c>
      <c r="E189" s="247">
        <v>1001.67</v>
      </c>
      <c r="F189" s="93">
        <f t="shared" si="1"/>
        <v>363.84671267707949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4093.12</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4093.12</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4093.12</v>
      </c>
      <c r="E212" s="247">
        <v>0</v>
      </c>
      <c r="F212" s="93">
        <f t="shared" si="1"/>
        <v>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149958.58000000002</v>
      </c>
      <c r="E237" s="104">
        <f t="shared" si="41"/>
        <v>213048.41999999998</v>
      </c>
      <c r="F237" s="93">
        <f t="shared" si="1"/>
        <v>142.0715106798157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117215.59</v>
      </c>
      <c r="E238" s="104">
        <f t="shared" si="42"/>
        <v>118434.31</v>
      </c>
      <c r="F238" s="93">
        <f t="shared" si="1"/>
        <v>101.03972517648889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121363.33</v>
      </c>
      <c r="E239" s="104">
        <f t="shared" si="43"/>
        <v>118434.31</v>
      </c>
      <c r="F239" s="93">
        <f t="shared" si="1"/>
        <v>97.586569188567907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121363.33</v>
      </c>
      <c r="E240" s="247">
        <v>118434.31</v>
      </c>
      <c r="F240" s="93">
        <f t="shared" si="1"/>
        <v>97.586569188567907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4147.74</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4147.74</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27629.42</v>
      </c>
      <c r="E245" s="104">
        <f t="shared" si="45"/>
        <v>90420.75</v>
      </c>
      <c r="F245" s="93">
        <f t="shared" si="1"/>
        <v>327.26257011547835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27629.42</v>
      </c>
      <c r="E246" s="104">
        <f t="shared" si="46"/>
        <v>98451.03</v>
      </c>
      <c r="F246" s="93">
        <f t="shared" si="1"/>
        <v>356.32680671545046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27629.42</v>
      </c>
      <c r="E247" s="247">
        <v>98451.03</v>
      </c>
      <c r="F247" s="93">
        <f t="shared" si="1"/>
        <v>356.32680671545046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8030.28</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0</v>
      </c>
      <c r="E252" s="247">
        <v>8030.28</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5113.57</v>
      </c>
      <c r="E255" s="247">
        <v>4193.3599999999997</v>
      </c>
      <c r="F255" s="93">
        <f t="shared" si="1"/>
        <v>82.004548681253993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20838.13</v>
      </c>
      <c r="E259" s="104">
        <f t="shared" si="49"/>
        <v>20838.13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20838.13</v>
      </c>
      <c r="E260" s="248">
        <v>20838.13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0</v>
      </c>
      <c r="E264" s="247">
        <v>4193.3599999999997</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1597.35</v>
      </c>
      <c r="E265" s="247"/>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14278.35</v>
      </c>
      <c r="E268" s="247">
        <v>12337.55</v>
      </c>
      <c r="F268" s="93">
        <f t="shared" si="50"/>
        <v>86.407393011097213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0</v>
      </c>
      <c r="E287" s="247">
        <v>37182.54</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251747.82</v>
      </c>
      <c r="E288" s="247">
        <v>200533.41</v>
      </c>
      <c r="F288" s="93">
        <f t="shared" si="50"/>
        <v>79.656463360834664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1001.67</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275.3</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4093.12</v>
      </c>
      <c r="E294" s="247"/>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2169.08</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5006.42</v>
      </c>
      <c r="E302" s="247">
        <v>999.86</v>
      </c>
      <c r="F302" s="93">
        <f t="shared" si="50"/>
        <v>19.971556521426489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4093.12</v>
      </c>
      <c r="E309" s="247">
        <v>0</v>
      </c>
      <c r="F309" s="93">
        <f t="shared" si="50"/>
        <v>0</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22" sqref="E12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2645715.6</v>
      </c>
      <c r="E114" s="81">
        <f t="shared" si="22"/>
        <v>3251158.38</v>
      </c>
      <c r="F114" s="63">
        <f t="shared" si="1"/>
        <v>122.88389500368066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2550270.92</v>
      </c>
      <c r="E115" s="81">
        <f t="shared" si="23"/>
        <v>3073750.08</v>
      </c>
      <c r="F115" s="63">
        <f t="shared" si="1"/>
        <v>120.52641371921379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2550270.92</v>
      </c>
      <c r="E117" s="249">
        <v>3073750.08</v>
      </c>
      <c r="F117" s="63">
        <f t="shared" si="1"/>
        <v>120.52641371921379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95444.68</v>
      </c>
      <c r="E126" s="249">
        <v>177408.3</v>
      </c>
      <c r="F126" s="63">
        <f t="shared" si="1"/>
        <v>185.87552496378007</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2645715.6</v>
      </c>
      <c r="E141" s="106">
        <f t="shared" si="28"/>
        <v>3251158.38</v>
      </c>
      <c r="F141" s="82">
        <f t="shared" si="1"/>
        <v>122.88389500368066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 workbookViewId="0">
      <selection activeCell="D28" sqref="D2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60945.13</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60945.13</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60945.13</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60945.13</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61" workbookViewId="0">
      <selection activeCell="D94" sqref="D9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256116.24</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3209666.48</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3158538.15</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2599094.38</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467797.88</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12307.54</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v>71164.789999999994</v>
      </c>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v>2169.42</v>
      </c>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6004.14</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51128.33</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3227065.0999999996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3173120.6199999996</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2600130.2599999998</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472147.33</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12350.59</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71105.070000000007</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v>2169.42</v>
      </c>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15217.95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49851.360000000001</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4093.12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v>4093.12</v>
      </c>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238717.62000000011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38184.209999999992</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37182.539999999994</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25153.17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25153.17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218.71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v>218.71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11810.66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v>11810.66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1001.67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1001.67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200533.41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200533.41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15430</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Racunovodstvo_1</cp:lastModifiedBy>
  <cp:lastPrinted>2024-09-24T08:26:57Z</cp:lastPrinted>
  <dcterms:created xsi:type="dcterms:W3CDTF">2022-04-01T05:14:30Z</dcterms:created>
  <dcterms:modified xsi:type="dcterms:W3CDTF">2025-01-29T10:00:10Z</dcterms:modified>
</cp:coreProperties>
</file>