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završni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D648" i="4" l="1"/>
  <c r="E648" i="4"/>
  <c r="D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5" i="9"/>
  <c r="E344"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F648" i="4" l="1"/>
  <c r="C642" i="1"/>
  <c r="G642" i="1" s="1"/>
  <c r="E20" i="9"/>
  <c r="B20" i="9" s="1"/>
  <c r="K1480" i="9"/>
  <c r="G343" i="9"/>
  <c r="E343" i="9" s="1"/>
  <c r="B343" i="9" s="1"/>
  <c r="I38" i="3"/>
  <c r="C1621" i="1"/>
  <c r="G342" i="9"/>
  <c r="E342" i="9" s="1"/>
  <c r="F141" i="6"/>
  <c r="H30" i="3"/>
  <c r="C1537" i="1"/>
  <c r="G347" i="9"/>
  <c r="E347"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642" i="1" l="1"/>
  <c r="H418" i="1"/>
  <c r="G418" i="1"/>
  <c r="F425" i="4"/>
  <c r="C420" i="1"/>
  <c r="D646" i="4"/>
  <c r="F644" i="4"/>
  <c r="C638" i="1"/>
  <c r="H297" i="1"/>
  <c r="G297" i="1"/>
  <c r="E646" i="4"/>
  <c r="D638" i="1"/>
  <c r="H417" i="1"/>
  <c r="G417" i="1"/>
  <c r="F424" i="4"/>
  <c r="C419" i="1"/>
  <c r="D645" i="4"/>
  <c r="F643" i="4"/>
  <c r="C637" i="1"/>
  <c r="E645" i="4"/>
  <c r="D637" i="1"/>
  <c r="H296" i="1"/>
  <c r="G296" i="1"/>
  <c r="E298" i="9"/>
  <c r="I8" i="3" s="1"/>
  <c r="B347" i="9"/>
  <c r="E346" i="9"/>
  <c r="H1537" i="1"/>
  <c r="G1537" i="1"/>
  <c r="H9" i="3"/>
  <c r="B342" i="9"/>
  <c r="E341"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19" i="3"/>
  <c r="C644" i="1"/>
  <c r="I19" i="3"/>
  <c r="D644" i="1"/>
  <c r="G297" i="9"/>
  <c r="E297" i="9" s="1"/>
  <c r="B297" i="9" s="1"/>
  <c r="H639" i="1"/>
  <c r="G639" i="1"/>
  <c r="F649" i="4"/>
  <c r="H18" i="3"/>
  <c r="C643" i="1"/>
  <c r="I18"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<sst xmlns="http://schemas.openxmlformats.org/spreadsheetml/2006/main" count="4719" uniqueCount="3650">
  <si>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</si>
  <si>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</si>
  <si>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</si>
  <si>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</si>
  <si>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</si>
  <si>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</si>
  <si>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</si>
  <si>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</si>
  <si>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</si>
  <si>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</si>
  <si>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</si>
  <si>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</si>
  <si>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</si>
  <si>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</si>
  <si>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</si>
  <si>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</si>
  <si>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</si>
  <si>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</si>
  <si>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</si>
  <si>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</si>
  <si>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</si>
  <si>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</si>
  <si>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</si>
  <si>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</si>
  <si>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</si>
  <si>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</si>
  <si>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</si>
  <si>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</si>
  <si>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</si>
  <si>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</si>
  <si>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</si>
  <si>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</si>
  <si>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</si>
  <si>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</si>
  <si>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</si>
  <si>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</si>
  <si>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</si>
  <si>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</si>
  <si>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</si>
  <si>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</si>
  <si>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</si>
  <si>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</si>
  <si>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</si>
  <si>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</si>
  <si>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</si>
  <si>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</si>
  <si>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</si>
  <si>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</si>
  <si>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</si>
  <si>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</si>
  <si>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</si>
  <si>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</si>
  <si>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</si>
  <si>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</si>
  <si>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</si>
  <si>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15430 - O.Š. ALOJZIJA STEPINCA,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</si>
  <si>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</si>
  <si>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</si>
  <si>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</si>
  <si>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</si>
  <si>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</si>
  <si>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</si>
  <si>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</si>
  <si>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</si>
  <si>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</si>
  <si>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</si>
  <si>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</si>
  <si>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</si>
  <si>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</si>
  <si>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</si>
  <si>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</si>
  <si>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</si>
  <si>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</si>
  <si>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</si>
  <si>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</si>
  <si>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</si>
  <si>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</si>
  <si>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</si>
  <si>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</si>
  <si>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</si>
  <si>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</si>
  <si>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</si>
  <si>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</si>
  <si>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</si>
  <si>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</si>
  <si>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</si>
  <si>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</si>
  <si>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</si>
  <si>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</si>
  <si>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</si>
  <si>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</si>
  <si>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</si>
  <si>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</si>
  <si>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</si>
  <si>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</si>
  <si>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</si>
  <si>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</si>
  <si>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</si>
  <si>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</si>
  <si>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</si>
  <si>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</si>
  <si>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</si>
  <si>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</si>
  <si>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</si>
  <si>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</si>
  <si>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</si>
  <si>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</si>
  <si>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</si>
  <si>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</si>
  <si>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</si>
  <si>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</si>
  <si>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</si>
  <si>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</si>
  <si>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</si>
  <si>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</si>
  <si>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</si>
  <si>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</si>
  <si>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</si>
  <si>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</si>
  <si>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</si>
  <si>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</si>
  <si>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</si>
  <si>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</si>
  <si>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</si>
  <si>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</si>
  <si>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</si>
  <si>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</si>
  <si>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</si>
  <si>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</si>
  <si>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</si>
  <si>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</si>
  <si>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</si>
  <si>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</si>
  <si>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</si>
  <si>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</si>
  <si>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</si>
  <si>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</si>
  <si>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</si>
  <si>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</si>
  <si>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</si>
  <si>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</si>
  <si>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</si>
  <si>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</si>
  <si>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</si>
  <si>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</si>
  <si>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</si>
  <si>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</si>
  <si>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</si>
  <si>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</si>
  <si>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</si>
  <si>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</si>
  <si>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</si>
  <si>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</si>
  <si>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</si>
  <si>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</si>
  <si>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</si>
  <si>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</si>
  <si>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</si>
  <si>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</si>
  <si>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</si>
  <si>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</si>
  <si>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</si>
  <si>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</si>
  <si>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</si>
  <si>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</si>
  <si>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</si>
  <si>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</si>
  <si>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</si>
  <si>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</si>
  <si>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</si>
  <si>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</si>
  <si>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</si>
  <si>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</si>
  <si>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</si>
  <si>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</si>
  <si>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</si>
  <si>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</si>
  <si>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</si>
  <si>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</si>
  <si>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</si>
  <si>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</si>
  <si>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</si>
  <si>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</si>
  <si>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</si>
  <si>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</si>
  <si>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</si>
  <si>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</si>
  <si>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</si>
  <si>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</si>
  <si>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</si>
  <si>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</si>
  <si>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</si>
  <si>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</si>
  <si>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</si>
  <si>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</si>
  <si>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</si>
  <si>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</si>
  <si>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</si>
  <si>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</si>
  <si>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</si>
  <si>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</si>
  <si>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</si>
  <si>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</si>
  <si>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</si>
  <si>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</si>
  <si>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</si>
  <si>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</si>
  <si>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</si>
  <si>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</si>
  <si>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</si>
  <si>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</si>
  <si>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</si>
  <si>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</si>
  <si>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</si>
  <si>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</si>
  <si>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</si>
  <si>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</si>
  <si>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</si>
  <si>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</si>
  <si>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</si>
  <si>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</si>
  <si>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</si>
  <si>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</si>
  <si>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</si>
  <si>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</si>
  <si>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</si>
  <si>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</si>
  <si>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</si>
  <si>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</si>
  <si>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</si>
  <si>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</si>
  <si>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</si>
  <si>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</si>
  <si>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</si>
  <si>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</si>
  <si>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</si>
  <si>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</si>
  <si>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</si>
  <si>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</si>
  <si>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</si>
  <si>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</si>
  <si>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</si>
  <si>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</si>
  <si>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</si>
  <si>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</si>
  <si>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</si>
  <si>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</si>
  <si>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</si>
  <si>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</si>
  <si>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</si>
  <si>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</si>
  <si>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</si>
  <si>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</si>
  <si>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</si>
  <si>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</si>
  <si>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</si>
  <si>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</si>
  <si>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</si>
  <si>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</si>
  <si>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</si>
  <si>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</si>
  <si>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</si>
  <si>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</si>
  <si>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</si>
  <si>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</si>
  <si>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</si>
  <si>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</si>
  <si>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</si>
  <si>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</si>
  <si>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</si>
  <si>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</si>
  <si>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</si>
  <si>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</si>
  <si>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</si>
  <si>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</si>
  <si>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</si>
  <si>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</si>
  <si>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</si>
  <si>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</si>
  <si>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</si>
  <si>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</si>
  <si>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</si>
  <si>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</si>
  <si>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</si>
  <si>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</si>
  <si>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</si>
  <si>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</si>
  <si>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</si>
  <si>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</si>
  <si>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</si>
  <si>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</si>
  <si>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</si>
  <si>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</si>
  <si>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</si>
  <si>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</si>
  <si>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</si>
  <si>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</si>
  <si>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</si>
  <si>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</si>
  <si>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</si>
  <si>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</si>
  <si>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</si>
  <si>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</si>
  <si>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</si>
  <si>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</si>
  <si>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</si>
  <si>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</si>
  <si>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</si>
  <si>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</si>
  <si>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</si>
  <si>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</si>
  <si>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</si>
  <si>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</si>
  <si>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</si>
  <si>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</si>
  <si>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</si>
  <si>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</si>
  <si>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</si>
  <si>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</si>
  <si>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</si>
  <si>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</si>
  <si>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</si>
  <si>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</si>
  <si>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</si>
  <si>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</si>
  <si>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</si>
  <si>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</si>
  <si>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</si>
  <si>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</si>
  <si>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</si>
  <si>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</si>
  <si>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</si>
  <si>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</si>
  <si>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</si>
  <si>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</si>
  <si>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</si>
  <si>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</si>
  <si>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</si>
  <si>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</si>
  <si>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</si>
  <si>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</si>
  <si>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</si>
  <si>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</si>
  <si>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</si>
  <si>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</si>
  <si>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</si>
  <si>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</si>
  <si>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</si>
  <si>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</si>
  <si>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</si>
  <si>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</si>
  <si>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</si>
  <si>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</si>
  <si>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</si>
  <si>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</si>
  <si>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</si>
  <si>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</si>
  <si>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</si>
  <si>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</si>
  <si>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</si>
  <si>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</si>
  <si>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</si>
  <si>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</si>
  <si>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</si>
  <si>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</si>
  <si>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</si>
  <si>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</si>
  <si>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</si>
  <si>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</si>
  <si>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</si>
  <si>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</si>
  <si>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</si>
  <si>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</si>
  <si>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</si>
  <si>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</si>
  <si>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</si>
  <si>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</si>
  <si>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</si>
  <si>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</si>
  <si>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</si>
  <si>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</si>
  <si>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</si>
  <si>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</si>
  <si>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</si>
  <si>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</si>
  <si>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</si>
  <si>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</si>
  <si>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</si>
  <si>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</si>
  <si>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</si>
  <si>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</si>
  <si>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</si>
  <si>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</si>
  <si>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</si>
  <si>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</si>
  <si>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</si>
  <si>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</si>
  <si>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</si>
  <si>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</si>
  <si>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</si>
  <si>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</si>
  <si>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</si>
  <si>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</si>
  <si>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</si>
  <si>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</si>
  <si>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</si>
  <si>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</si>
  <si>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</si>
  <si>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</si>
  <si>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</si>
  <si>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</si>
  <si>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</si>
  <si>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</si>
  <si>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</si>
  <si>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</si>
  <si>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</si>
  <si>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</si>
  <si>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</si>
  <si>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</si>
  <si>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</si>
  <si>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</si>
  <si>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</si>
  <si>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</si>
  <si>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</si>
  <si>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</si>
  <si>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</si>
  <si>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</si>
  <si>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</si>
  <si>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</si>
  <si>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</si>
  <si>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</si>
  <si>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</si>
  <si>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</si>
  <si>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</si>
  <si>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</si>
  <si>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</si>
  <si>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</si>
  <si>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</si>
  <si>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</si>
  <si>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</si>
  <si>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</si>
  <si>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</si>
  <si>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</si>
  <si>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</si>
  <si>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</si>
  <si>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</si>
  <si>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</si>
  <si>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</si>
  <si>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</si>
  <si>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</si>
  <si>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</si>
  <si>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</si>
  <si>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</si>
  <si>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</si>
  <si>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</si>
  <si>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</si>
  <si>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</si>
  <si>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</si>
  <si>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</si>
  <si>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</si>
  <si>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</si>
  <si>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</si>
  <si>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</si>
  <si>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</si>
  <si>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</si>
  <si>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</si>
  <si>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</si>
  <si>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</si>
  <si>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</si>
  <si>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</si>
  <si>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</si>
  <si>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</si>
  <si>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</si>
  <si>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</si>
  <si>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</si>
  <si>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</si>
  <si>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</si>
  <si>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</si>
  <si>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</si>
  <si>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</si>
  <si>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</si>
  <si>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</si>
  <si>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</si>
  <si>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</si>
  <si>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</si>
  <si>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</si>
  <si>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</si>
  <si>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</si>
  <si>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</si>
  <si>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</si>
  <si>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</si>
  <si>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</si>
  <si>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</si>
  <si>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</si>
  <si>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</si>
  <si>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</si>
  <si>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</si>
  <si>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</si>
  <si>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</si>
  <si>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</si>
  <si>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</si>
  <si>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</si>
  <si>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</si>
  <si>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</si>
  <si>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</si>
  <si>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</si>
  <si>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</si>
  <si>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</si>
  <si>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</si>
  <si>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</si>
  <si>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</si>
  <si>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</si>
  <si>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</si>
  <si>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</si>
  <si>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</si>
  <si>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</si>
  <si>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</si>
  <si>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</si>
  <si>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</si>
  <si>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</si>
  <si>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</si>
  <si>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</si>
  <si>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</si>
  <si>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</si>
  <si>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</si>
  <si>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</si>
  <si>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</si>
  <si>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</si>
  <si>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</si>
  <si>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</si>
  <si>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</si>
  <si>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</si>
  <si>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</si>
  <si>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</si>
  <si>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</si>
  <si>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</si>
  <si>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</si>
  <si>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</si>
  <si>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</si>
  <si>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</si>
  <si>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</si>
  <si>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</si>
  <si>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</si>
  <si>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</si>
  <si>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</si>
  <si>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</si>
  <si>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</si>
  <si>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</si>
  <si>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</si>
  <si>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</si>
  <si>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</si>
  <si>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</si>
  <si>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</si>
  <si>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</si>
  <si>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</si>
  <si>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</si>
  <si>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</si>
  <si>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</si>
  <si>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</si>
  <si>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</si>
  <si>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</si>
  <si>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</si>
  <si>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</si>
  <si>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</si>
  <si>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</si>
  <si>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</si>
  <si>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</si>
  <si>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</si>
  <si>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</si>
  <si>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</si>
  <si>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</si>
  <si>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</si>
  <si>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</si>
  <si>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</si>
  <si>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</si>
  <si>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</si>
  <si>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</si>
  <si>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</si>
  <si>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</si>
  <si>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</si>
  <si>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</si>
  <si>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</si>
  <si>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</si>
  <si>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</si>
  <si>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</si>
  <si>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</si>
  <si>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</si>
  <si>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</si>
  <si>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</si>
  <si>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</si>
  <si>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</si>
  <si>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</si>
  <si>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</si>
  <si>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</si>
  <si>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</si>
  <si>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</si>
  <si>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</si>
  <si>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</si>
  <si>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</si>
  <si>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</si>
  <si>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</si>
  <si>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</si>
  <si>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</si>
  <si>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</si>
  <si>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</si>
  <si>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</si>
  <si>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</si>
  <si>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</si>
  <si>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</si>
  <si>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</si>
  <si>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</si>
  <si>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</si>
  <si>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</si>
  <si>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</si>
  <si>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</si>
  <si>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</si>
  <si>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</si>
  <si>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</si>
  <si>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</si>
  <si>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</si>
  <si>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</si>
  <si>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</si>
  <si>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</si>
  <si>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</si>
  <si>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</si>
  <si>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</si>
  <si>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</si>
  <si>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</si>
  <si>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</si>
  <si>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</si>
  <si>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</si>
  <si>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</si>
  <si>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</si>
  <si>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</si>
  <si>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</si>
  <si>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</si>
  <si>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</si>
  <si>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</si>
  <si>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</si>
  <si>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</si>
  <si>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</si>
  <si>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</si>
  <si>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</si>
  <si>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</si>
  <si>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</si>
  <si>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</si>
  <si>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</si>
  <si>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</si>
  <si>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</si>
  <si>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</si>
  <si>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</si>
  <si>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</si>
  <si>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</si>
  <si>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</si>
  <si>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</si>
  <si>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</si>
  <si>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</si>
  <si>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</si>
  <si>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</si>
  <si>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</si>
  <si>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</si>
  <si>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</si>
  <si>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</si>
  <si>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</si>
  <si>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</si>
  <si>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</si>
  <si>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</si>
  <si>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</si>
  <si>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</si>
  <si>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</si>
  <si>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</si>
  <si>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</si>
  <si>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</si>
  <si>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</si>
  <si>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</si>
  <si>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</si>
  <si>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</si>
  <si>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</si>
  <si>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</si>
  <si>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</si>
  <si>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</si>
  <si>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</si>
  <si>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</si>
  <si>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</si>
  <si>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</si>
  <si>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</si>
  <si>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</si>
  <si>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</si>
  <si>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</si>
  <si>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</si>
  <si>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</si>
  <si>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</si>
  <si>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</si>
  <si>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</si>
  <si>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</si>
  <si>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</si>
  <si>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</si>
  <si>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</si>
  <si>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</si>
  <si>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</si>
  <si>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</si>
  <si>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</si>
  <si>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</si>
  <si>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</si>
  <si>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</si>
  <si>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</si>
  <si>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</si>
  <si>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</si>
  <si>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</si>
  <si>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</si>
  <si>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</si>
  <si>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</si>
  <si>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</si>
  <si>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</si>
  <si>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</si>
  <si>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</si>
  <si>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</si>
  <si>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</si>
  <si>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</si>
  <si>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</si>
  <si>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</si>
  <si>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</si>
  <si>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</si>
  <si>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</si>
  <si>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</si>
  <si>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</si>
  <si>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</si>
  <si>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</si>
  <si>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</si>
  <si>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</si>
  <si>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</si>
  <si>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</si>
  <si>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</si>
  <si>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</si>
  <si>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</si>
  <si>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</si>
  <si>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</si>
  <si>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</si>
  <si>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</si>
  <si>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</si>
  <si>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</si>
  <si>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</si>
  <si>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</si>
  <si>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</si>
  <si>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</si>
  <si>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</si>
  <si>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</si>
  <si>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</si>
  <si>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</si>
  <si>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</si>
  <si>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</si>
  <si>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</si>
  <si>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</si>
  <si>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</si>
  <si>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</si>
  <si>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</si>
  <si>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</si>
  <si>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</si>
  <si>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</si>
  <si>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</si>
  <si>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</si>
  <si>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</si>
  <si>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</si>
  <si>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</si>
  <si>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</si>
  <si>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</si>
  <si>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</si>
  <si>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</si>
  <si>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</si>
  <si>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</si>
  <si>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</si>
  <si>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</si>
  <si>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</si>
  <si>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</si>
  <si>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</si>
  <si>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</si>
  <si>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</si>
  <si>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</si>
  <si>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</si>
  <si>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</si>
  <si>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</si>
  <si>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</si>
  <si>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</si>
  <si>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</si>
  <si>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</si>
  <si>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</si>
  <si>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</si>
  <si>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</si>
  <si>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</si>
  <si>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</si>
  <si>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</si>
  <si>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</si>
  <si>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</si>
  <si>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</si>
  <si>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</si>
  <si>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</si>
  <si>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</si>
  <si>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</si>
  <si>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</si>
  <si>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</si>
  <si>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</si>
  <si>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</si>
  <si>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</si>
  <si>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</si>
  <si>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</si>
  <si>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</si>
  <si>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</si>
  <si>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</si>
  <si>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</si>
  <si>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</si>
  <si>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</si>
  <si>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</si>
  <si>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</si>
  <si>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</si>
  <si>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</si>
  <si>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</si>
  <si>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</si>
  <si>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</si>
  <si>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</si>
  <si>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</si>
  <si>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</si>
  <si>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</si>
  <si>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</si>
  <si>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</si>
  <si>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</si>
  <si>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</si>
  <si>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</si>
  <si>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</si>
  <si>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</si>
  <si>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</si>
  <si>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</si>
  <si>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</si>
  <si>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</si>
  <si>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</si>
  <si>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</si>
  <si>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</si>
  <si>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</si>
  <si>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</si>
  <si>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</si>
  <si>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</si>
  <si>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</si>
  <si>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</si>
  <si>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</si>
  <si>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</si>
  <si>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</si>
  <si>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</si>
  <si>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</si>
  <si>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</si>
  <si>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</si>
  <si>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</si>
  <si>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</si>
  <si>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</si>
  <si>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</si>
  <si>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</si>
  <si>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</si>
  <si>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</si>
  <si>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</si>
  <si>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</si>
  <si>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</si>
  <si>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</si>
  <si>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</si>
  <si>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</si>
  <si>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</si>
  <si>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</si>
  <si>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</si>
  <si>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</si>
  <si>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</si>
  <si>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</si>
  <si>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</si>
  <si>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</si>
  <si>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</si>
  <si>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</si>
  <si>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</si>
  <si>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</si>
  <si>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</si>
  <si>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</si>
  <si>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</si>
  <si>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</si>
  <si>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</si>
  <si>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</si>
  <si>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</si>
  <si>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</si>
  <si>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</si>
  <si>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</si>
  <si>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</si>
  <si>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</si>
  <si>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</si>
  <si>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</si>
  <si>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</si>
  <si>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</si>
  <si>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</si>
  <si>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</si>
  <si>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</si>
  <si>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</si>
  <si>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</si>
  <si>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</si>
  <si>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</si>
  <si>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</si>
  <si>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</si>
  <si>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</si>
  <si>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</si>
  <si>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</si>
  <si>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</si>
  <si>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</si>
  <si>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</si>
  <si>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</si>
  <si>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</si>
  <si>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</si>
  <si>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</si>
  <si>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</si>
  <si>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</si>
  <si>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</si>
  <si>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</si>
  <si>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</si>
  <si>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</si>
  <si>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</si>
  <si>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</si>
  <si>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</si>
  <si>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</si>
  <si>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</si>
  <si>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</si>
  <si>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</si>
  <si>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</si>
  <si>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</si>
  <si>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</si>
  <si>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</si>
  <si>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</si>
  <si>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</si>
  <si>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</si>
  <si>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</si>
  <si>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</si>
  <si>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</si>
  <si>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</si>
  <si>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</si>
  <si>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</si>
  <si>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</si>
  <si>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</si>
  <si>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</si>
  <si>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</si>
  <si>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</si>
  <si>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</si>
  <si>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</si>
  <si>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</si>
  <si>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</si>
  <si>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</si>
  <si>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</si>
  <si>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</si>
  <si>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</si>
  <si>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</si>
  <si>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</si>
  <si>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</si>
  <si>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</si>
  <si>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</si>
  <si>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</si>
  <si>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</si>
  <si>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</si>
  <si>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</si>
  <si>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</si>
  <si>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</si>
  <si>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</si>
  <si>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</si>
  <si>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</si>
  <si>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</si>
  <si>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</si>
  <si>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</si>
  <si>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</si>
  <si>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</si>
  <si>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</si>
  <si>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</si>
  <si>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</si>
  <si>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</si>
  <si>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</si>
  <si>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</si>
  <si>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</si>
  <si>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</si>
  <si>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</si>
  <si>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</si>
  <si>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</si>
  <si>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</si>
  <si>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</si>
  <si>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</si>
  <si>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</si>
  <si>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</si>
  <si>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</si>
  <si>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</si>
  <si>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</si>
  <si>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</si>
  <si>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</si>
  <si>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</si>
  <si>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</si>
  <si>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</si>
  <si>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</si>
  <si>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</si>
  <si>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</si>
  <si>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</si>
  <si>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</si>
  <si>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</si>
  <si>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</si>
  <si>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</si>
  <si>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</si>
  <si>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</si>
  <si>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</si>
  <si>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</si>
  <si>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</si>
  <si>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</si>
  <si>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</si>
  <si>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</si>
  <si>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</si>
  <si>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</si>
  <si>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</si>
  <si>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</si>
  <si>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</si>
  <si>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</si>
  <si>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</si>
  <si>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</si>
  <si>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</si>
  <si>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</si>
  <si>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</si>
  <si>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</si>
  <si>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</si>
  <si>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</si>
  <si>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</si>
  <si>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</si>
  <si>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</si>
  <si>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</si>
  <si>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</si>
  <si>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</si>
  <si>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</si>
  <si>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</si>
  <si>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</si>
  <si>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</si>
  <si>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</si>
  <si>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</si>
  <si>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</si>
  <si>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</si>
  <si>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</si>
  <si>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</si>
  <si>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</si>
  <si>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</si>
  <si>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</si>
  <si>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</si>
  <si>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</si>
  <si>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</si>
  <si>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</si>
  <si>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</si>
  <si>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</si>
  <si>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</si>
  <si>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</si>
  <si>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</si>
  <si>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</si>
  <si>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</si>
  <si>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</si>
  <si>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</si>
  <si>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</si>
  <si>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</si>
  <si>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</si>
  <si>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</si>
  <si>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</si>
  <si>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</si>
  <si>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</si>
  <si>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</si>
  <si>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</si>
  <si>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</si>
  <si>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</si>
  <si>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</si>
  <si>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</si>
  <si>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</si>
  <si>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</si>
  <si>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</si>
  <si>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</si>
  <si>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</si>
  <si>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</si>
  <si>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</si>
  <si>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</si>
  <si>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</si>
  <si>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</si>
  <si>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</si>
  <si>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</si>
  <si>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</si>
  <si>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</si>
  <si>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</si>
  <si>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</si>
  <si>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</si>
  <si>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</si>
  <si>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</si>
  <si>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</si>
  <si>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</si>
  <si>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</si>
  <si>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</si>
  <si>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</si>
  <si>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</si>
  <si>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</si>
  <si>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</si>
  <si>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</si>
  <si>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</si>
  <si>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</si>
  <si>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</si>
  <si>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</si>
  <si>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</si>
  <si>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</si>
  <si>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</si>
  <si>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</si>
  <si>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</si>
  <si>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</si>
  <si>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</si>
  <si>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</si>
  <si>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</si>
  <si>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</si>
  <si>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</si>
  <si>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</si>
  <si>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</si>
  <si>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</si>
  <si>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</si>
  <si>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</si>
  <si>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</si>
  <si>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</si>
  <si>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</si>
  <si>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</si>
  <si>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</si>
  <si>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</si>
  <si>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</si>
  <si>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</si>
  <si>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</si>
  <si>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</si>
  <si>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</si>
  <si>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</si>
  <si>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</si>
  <si>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</si>
  <si>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</si>
  <si>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</si>
  <si>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</si>
  <si>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</si>
  <si>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</si>
  <si>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</si>
  <si>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</si>
  <si>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</si>
  <si>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</si>
  <si>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</si>
  <si>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</si>
  <si>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</si>
  <si>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</si>
  <si>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</si>
  <si>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</si>
  <si>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</si>
  <si>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</si>
  <si>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</si>
  <si>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</si>
  <si>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</si>
  <si>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</si>
  <si>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</si>
  <si>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</si>
  <si>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</si>
  <si>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</si>
  <si>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</si>
  <si>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</si>
  <si>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</si>
  <si>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</si>
  <si>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</si>
  <si>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</si>
  <si>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</si>
  <si>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</si>
  <si>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</si>
  <si>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</si>
  <si>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</si>
  <si>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</si>
  <si>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</si>
  <si>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</si>
  <si>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</si>
  <si>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</si>
  <si>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</si>
  <si>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</si>
  <si>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</si>
  <si>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</si>
  <si>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</si>
  <si>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</si>
  <si>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</si>
  <si>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</si>
  <si>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</si>
  <si>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</si>
  <si>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</si>
  <si>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</si>
  <si>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</si>
  <si>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</si>
  <si>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</si>
  <si>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</si>
  <si>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</si>
  <si>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</si>
  <si>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</si>
  <si>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</si>
  <si>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</si>
  <si>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</si>
  <si>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</si>
  <si>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</si>
  <si>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</si>
  <si>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</si>
  <si>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</si>
  <si>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</si>
  <si>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</si>
  <si>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</si>
  <si>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</si>
  <si>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</si>
  <si>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</si>
  <si>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</si>
  <si>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</si>
  <si>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</si>
  <si>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</si>
  <si>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</si>
  <si>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</si>
  <si>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</si>
  <si>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</si>
  <si>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</si>
  <si>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</si>
  <si>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</si>
  <si>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</si>
  <si>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</si>
  <si>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</si>
  <si>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</si>
  <si>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</si>
  <si>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</si>
  <si>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</si>
  <si>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</si>
  <si>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</si>
  <si>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</si>
  <si>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</si>
  <si>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</si>
  <si>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</si>
  <si>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</si>
  <si>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</si>
  <si>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</si>
  <si>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</si>
  <si>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</si>
  <si>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</si>
  <si>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</si>
  <si>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</si>
  <si>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</si>
  <si>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</si>
  <si>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</si>
  <si>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</si>
  <si>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</si>
  <si>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</si>
  <si>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</si>
  <si>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</si>
  <si>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</si>
  <si>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</si>
  <si>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</si>
  <si>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</si>
  <si>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</si>
  <si>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</si>
  <si>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</si>
  <si>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</si>
  <si>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</si>
  <si>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</si>
  <si>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</si>
  <si>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</si>
  <si>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</si>
  <si>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</si>
  <si>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</si>
  <si>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</si>
  <si>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</si>
  <si>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</si>
  <si>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</si>
  <si>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</si>
  <si>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</si>
  <si>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</si>
  <si>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</si>
  <si>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</si>
  <si>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</si>
  <si>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</si>
  <si>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</si>
  <si>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</si>
  <si>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</si>
  <si>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</si>
  <si>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</si>
  <si>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</si>
  <si>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</si>
  <si>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</si>
  <si>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</si>
  <si>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</si>
  <si>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</si>
  <si>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</si>
  <si>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</si>
  <si>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</si>
  <si>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</si>
  <si>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</si>
  <si>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</si>
  <si>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</si>
  <si>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</si>
  <si>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</si>
  <si>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</si>
  <si>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</si>
  <si>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</si>
  <si>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</si>
  <si>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</si>
  <si>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</si>
  <si>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</si>
  <si>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</si>
  <si>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</si>
  <si>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</si>
  <si>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</si>
  <si>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</si>
  <si>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</si>
  <si>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</si>
  <si>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</si>
  <si>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</si>
  <si>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</si>
  <si>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</si>
  <si>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</si>
  <si>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</si>
  <si>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</si>
  <si>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</si>
  <si>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</si>
  <si>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</si>
  <si>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</si>
  <si>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</si>
  <si>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</si>
  <si>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</si>
  <si>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</si>
  <si>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</si>
  <si>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</si>
  <si>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</si>
  <si>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</si>
  <si>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</si>
  <si>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</si>
  <si>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</si>
  <si>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</si>
  <si>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</si>
  <si>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</si>
  <si>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</si>
  <si>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</si>
  <si>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</si>
  <si>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</si>
  <si>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</si>
  <si>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</si>
  <si>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</si>
  <si>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</si>
  <si>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</si>
  <si>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</si>
  <si>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</si>
  <si>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</si>
  <si>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</si>
  <si>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</si>
  <si>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</si>
  <si>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</si>
  <si>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</si>
  <si>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</si>
  <si>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</si>
  <si>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</si>
  <si>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</si>
  <si>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</si>
  <si>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</si>
  <si>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</si>
  <si>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</si>
  <si>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</si>
  <si>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</si>
  <si>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</si>
  <si>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</si>
  <si>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</si>
  <si>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</si>
  <si>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</si>
  <si>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</si>
  <si>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</si>
  <si>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</si>
  <si>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</si>
  <si>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</si>
  <si>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</si>
  <si>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</si>
  <si>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</si>
  <si>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</si>
  <si>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</si>
  <si>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</si>
  <si>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</si>
  <si>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</si>
  <si>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</si>
  <si>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</si>
  <si>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</si>
  <si>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</si>
  <si>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</si>
  <si>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</si>
  <si>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</si>
  <si>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</si>
  <si>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</si>
  <si>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</si>
  <si>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</si>
  <si>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</si>
  <si>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</si>
  <si>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</si>
  <si>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</si>
  <si>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</si>
  <si>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</si>
  <si>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</si>
  <si>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</si>
  <si>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</si>
  <si>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</si>
  <si>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</si>
  <si>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</si>
  <si>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</si>
  <si>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</si>
  <si>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</si>
  <si>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</si>
  <si>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</si>
  <si>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</si>
  <si>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</si>
  <si>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</si>
  <si>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</si>
  <si>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</si>
  <si>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</si>
  <si>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</si>
  <si>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</si>
  <si>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</si>
  <si>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</si>
  <si>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</si>
  <si>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</si>
  <si>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</si>
  <si>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</si>
  <si>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</si>
  <si>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</si>
  <si>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</si>
  <si>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</si>
  <si>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</si>
  <si>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</si>
  <si>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</si>
  <si>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</si>
  <si>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</si>
  <si>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</si>
  <si>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</si>
  <si>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</si>
  <si>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</si>
  <si>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</si>
  <si>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</si>
  <si>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</si>
  <si>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</si>
  <si>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</si>
  <si>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</si>
  <si>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</si>
  <si>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</si>
  <si>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</si>
  <si>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</si>
  <si>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</si>
  <si>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</si>
  <si>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</si>
  <si>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</si>
  <si>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</si>
  <si>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</si>
  <si>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</si>
  <si>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</si>
  <si>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</si>
  <si>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</si>
  <si>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</si>
  <si>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</si>
  <si>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</si>
  <si>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</si>
  <si>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</si>
  <si>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</si>
  <si>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</si>
  <si>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</si>
  <si>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</si>
  <si>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</si>
  <si>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</si>
  <si>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</si>
  <si>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</si>
  <si>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</si>
  <si>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</si>
  <si>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</si>
  <si>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</si>
  <si>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</si>
  <si>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</si>
  <si>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</si>
  <si>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</si>
  <si>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</si>
  <si>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</si>
  <si>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</si>
  <si>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</si>
  <si>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</si>
  <si>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</si>
  <si>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</si>
  <si>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</si>
  <si>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</si>
  <si>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</si>
  <si>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</si>
  <si>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</si>
  <si>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</si>
  <si>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</si>
  <si>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</si>
  <si>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</si>
  <si>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</si>
  <si>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</si>
  <si>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</si>
  <si>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</si>
  <si>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</si>
  <si>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</si>
  <si>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</si>
  <si>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</si>
  <si>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</si>
  <si>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</si>
  <si>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</si>
  <si>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</si>
  <si>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</si>
  <si>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</si>
  <si>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</si>
  <si>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</si>
  <si>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</si>
  <si>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</si>
  <si>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</si>
  <si>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</si>
  <si>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</si>
  <si>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</si>
  <si>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</si>
  <si>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</si>
  <si>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</si>
  <si>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</si>
  <si>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</si>
  <si>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</si>
  <si>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</si>
  <si>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</si>
  <si>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</si>
  <si>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</si>
  <si>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</si>
  <si>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</si>
  <si>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</si>
  <si>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</si>
  <si>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</si>
  <si>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</si>
  <si>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</si>
  <si>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</si>
  <si>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</si>
  <si>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</si>
  <si>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</si>
  <si>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</si>
  <si>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</si>
  <si>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</si>
  <si>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</si>
  <si>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</si>
  <si>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</si>
  <si>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</si>
  <si>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</si>
  <si>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</si>
  <si>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</si>
  <si>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</si>
  <si>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</si>
  <si>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</si>
  <si>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</si>
  <si>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</si>
  <si>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</si>
  <si>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</si>
  <si>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</si>
  <si>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</si>
  <si>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</si>
  <si>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</si>
  <si>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</si>
  <si>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</si>
  <si>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</si>
  <si>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</si>
  <si>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</si>
  <si>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</si>
  <si>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</si>
  <si>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</si>
  <si>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</si>
  <si>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</si>
  <si>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</si>
  <si>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</si>
  <si>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</si>
  <si>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</si>
  <si>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</si>
  <si>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</si>
  <si>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</si>
  <si>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</si>
  <si>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</si>
  <si>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</si>
  <si>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</si>
  <si>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</si>
  <si>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</si>
  <si>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</si>
  <si>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</si>
  <si>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</si>
  <si>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</si>
  <si>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</si>
  <si>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</si>
  <si>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</si>
  <si>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</si>
  <si>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</si>
  <si>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</si>
  <si>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</si>
  <si>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</si>
  <si>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</si>
  <si>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</si>
  <si>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</si>
  <si>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</si>
  <si>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</si>
  <si>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</si>
  <si>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</si>
  <si>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</si>
  <si>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</si>
  <si>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</si>
  <si>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</si>
  <si>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</si>
  <si>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</si>
  <si>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</si>
  <si>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</si>
  <si>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</si>
  <si>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</si>
  <si>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</si>
  <si>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</si>
  <si>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</si>
  <si>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</si>
  <si>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</si>
  <si>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</si>
  <si>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</si>
  <si>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</si>
  <si>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</si>
  <si>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</si>
  <si>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</si>
  <si>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</si>
  <si>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</si>
  <si>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</si>
  <si>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</si>
  <si>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</si>
  <si>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</si>
  <si>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</si>
  <si>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</si>
  <si>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</si>
  <si>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</si>
  <si>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</si>
  <si>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</si>
  <si>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</si>
  <si>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</si>
  <si>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</si>
  <si>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</si>
  <si>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</si>
  <si>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</si>
  <si>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</si>
  <si>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</si>
  <si>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</si>
  <si>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</si>
  <si>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</si>
  <si>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</si>
  <si>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</si>
  <si>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</si>
  <si>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</si>
  <si>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</si>
  <si>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</si>
  <si>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</si>
  <si>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</si>
  <si>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</si>
  <si>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</si>
  <si>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</si>
  <si>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</si>
  <si>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</si>
  <si>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</si>
  <si>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</si>
  <si>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</si>
  <si>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</si>
  <si>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</si>
  <si>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</si>
  <si>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</si>
  <si>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</si>
  <si>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</si>
  <si>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</si>
  <si>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</si>
  <si>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</si>
  <si>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</si>
  <si>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</si>
  <si>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</si>
  <si>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</si>
  <si>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</si>
  <si>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</si>
  <si>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</si>
  <si>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</si>
  <si>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</si>
  <si>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</si>
  <si>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</si>
  <si>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</si>
  <si>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</si>
  <si>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</si>
  <si>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</si>
  <si>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</si>
  <si>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</si>
  <si>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</si>
  <si>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</si>
  <si>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</si>
  <si>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</si>
  <si>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</si>
  <si>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</si>
  <si>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</si>
  <si>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</si>
  <si>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</si>
  <si>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</si>
  <si>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</si>
  <si>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</si>
  <si>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</si>
  <si>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</si>
  <si>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</si>
  <si>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</si>
  <si>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</si>
  <si>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</si>
  <si>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</si>
  <si>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</si>
  <si>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</si>
  <si>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</si>
  <si>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</si>
  <si>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</si>
  <si>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</si>
  <si>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</si>
  <si>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</si>
  <si>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</si>
  <si>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</si>
  <si>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</si>
  <si>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</si>
  <si>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</si>
  <si>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</si>
  <si>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</si>
  <si>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</si>
  <si>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</si>
  <si>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</si>
  <si>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</si>
  <si>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</si>
  <si>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</si>
  <si>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</si>
  <si>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</si>
  <si>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</si>
  <si>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</si>
  <si>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</si>
  <si>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</si>
  <si>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</si>
  <si>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</si>
  <si>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</si>
  <si>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</si>
  <si>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</si>
  <si>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</si>
  <si>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</si>
  <si>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</si>
  <si>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</si>
  <si>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</si>
  <si>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</si>
  <si>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</si>
  <si>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</si>
  <si>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</si>
  <si>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</si>
  <si>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</si>
  <si>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</si>
  <si>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</si>
  <si>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</si>
  <si>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</si>
  <si>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</si>
  <si>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</si>
  <si>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</si>
  <si>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</si>
  <si>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</si>
  <si>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</si>
  <si>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</si>
  <si>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</si>
  <si>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</si>
  <si>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</si>
  <si>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</si>
  <si>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</si>
  <si>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</si>
  <si>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</si>
  <si>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</si>
  <si>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</si>
  <si>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</si>
  <si>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</si>
  <si>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</si>
  <si>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</si>
  <si>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</si>
  <si>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</si>
  <si>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</si>
  <si>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</si>
  <si>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</si>
  <si>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</si>
  <si>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</si>
  <si>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</si>
  <si>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</si>
  <si>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</si>
  <si>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</si>
  <si>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</si>
  <si>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</si>
  <si>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</si>
  <si>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</si>
  <si>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</si>
  <si>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</si>
  <si>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</si>
  <si>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</si>
  <si>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</si>
  <si>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</si>
  <si>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</si>
  <si>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</si>
  <si>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</si>
  <si>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</si>
  <si>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</si>
  <si>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</si>
  <si>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</si>
  <si>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</si>
  <si>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</si>
  <si>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</si>
  <si>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</si>
  <si>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</si>
  <si>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</si>
  <si>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</si>
  <si>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</si>
  <si>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</si>
  <si>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</si>
  <si>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</si>
  <si>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</si>
  <si>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</si>
  <si>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</si>
  <si>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</si>
  <si>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</si>
  <si>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</si>
  <si>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</si>
  <si>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</si>
  <si>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</si>
  <si>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</si>
  <si>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</si>
  <si>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</si>
  <si>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</si>
  <si>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</si>
  <si>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</si>
  <si>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</si>
  <si>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</si>
  <si>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</si>
  <si>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</si>
  <si>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</si>
  <si>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</si>
  <si>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</si>
  <si>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</si>
  <si>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</si>
  <si>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</si>
  <si>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</si>
  <si>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</si>
  <si>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</si>
  <si>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</si>
  <si>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</si>
  <si>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</si>
  <si>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</si>
  <si>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</si>
  <si>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</si>
  <si>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</si>
  <si>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</si>
  <si>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</si>
  <si>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</si>
  <si>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</si>
  <si>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</si>
  <si>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</si>
  <si>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</si>
  <si>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</si>
  <si>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</si>
  <si>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</si>
  <si>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</si>
  <si>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</si>
  <si>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</si>
  <si>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</si>
  <si>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</si>
  <si>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</si>
  <si>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</si>
  <si>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</si>
  <si>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</si>
  <si>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</si>
  <si>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</si>
  <si>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</si>
  <si>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</si>
  <si>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</si>
  <si>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</si>
  <si>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</si>
  <si>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</si>
  <si>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</si>
  <si>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</si>
  <si>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</si>
  <si>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</si>
  <si>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</si>
  <si>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</si>
  <si>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</si>
  <si>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</si>
  <si>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</si>
  <si>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</si>
  <si>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</si>
  <si>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</si>
  <si>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</si>
  <si>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</si>
  <si>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</si>
  <si>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</si>
  <si>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</si>
  <si>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</si>
  <si>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</si>
  <si>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</si>
  <si>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</si>
  <si>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</si>
  <si>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</si>
  <si>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</si>
  <si>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</si>
  <si>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</si>
  <si>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</si>
  <si>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</si>
  <si>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</si>
  <si>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</si>
  <si>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</si>
  <si>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</si>
  <si>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</si>
  <si>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</si>
  <si>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</si>
  <si>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</si>
  <si>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</si>
  <si>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</si>
  <si>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</si>
  <si>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</si>
  <si>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</si>
  <si>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</si>
  <si>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</si>
  <si>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</si>
  <si>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</si>
  <si>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</si>
  <si>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</si>
  <si>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</si>
  <si>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</si>
  <si>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</si>
  <si>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</si>
  <si>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</si>
  <si>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</si>
  <si>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</si>
  <si>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</si>
  <si>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</si>
  <si>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</si>
  <si>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</si>
  <si>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</si>
  <si>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</si>
  <si>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</si>
  <si>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</si>
  <si>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</si>
  <si>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</si>
  <si>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</si>
  <si>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</si>
  <si>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</si>
  <si>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</si>
  <si>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</si>
  <si>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</si>
  <si>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</si>
  <si>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</si>
  <si>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</si>
  <si>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</si>
  <si>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</si>
  <si>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</si>
  <si>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</si>
  <si>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</si>
  <si>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</si>
  <si>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</si>
  <si>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</si>
  <si>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</si>
  <si>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</si>
  <si>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</si>
  <si>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</si>
  <si>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</si>
  <si>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</si>
  <si>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</si>
  <si>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</si>
  <si>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</si>
  <si>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</si>
  <si>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</si>
  <si>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</si>
  <si>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</si>
  <si>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</si>
  <si>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</si>
  <si>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</si>
  <si>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</si>
  <si>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</si>
  <si>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</si>
  <si>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</si>
  <si>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</si>
  <si>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</si>
  <si>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</si>
  <si>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</si>
  <si>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</si>
  <si>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</si>
  <si>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</si>
  <si>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</si>
  <si>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</si>
  <si>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</si>
  <si>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</si>
  <si>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</si>
  <si>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</si>
  <si>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</si>
  <si>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</si>
  <si>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</si>
  <si>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</si>
  <si>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</si>
  <si>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</si>
  <si>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</si>
  <si>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</si>
  <si>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</si>
  <si>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</si>
  <si>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</si>
  <si>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</si>
  <si>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</si>
  <si>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</si>
  <si>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</si>
  <si>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</si>
  <si>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</si>
  <si>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</si>
  <si>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</si>
  <si>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</si>
  <si>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</si>
  <si>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</si>
  <si>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</si>
  <si>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</si>
  <si>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</si>
  <si>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</si>
  <si>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</si>
  <si>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</si>
  <si>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</si>
  <si>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</si>
  <si>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</si>
  <si>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</si>
  <si>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</si>
  <si>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</si>
  <si>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</si>
  <si>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</si>
  <si>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</si>
  <si>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</si>
  <si>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</si>
  <si>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</si>
  <si>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</si>
  <si>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</si>
  <si>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</si>
  <si>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</si>
  <si>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</si>
  <si>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</si>
  <si>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</si>
  <si>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</si>
  <si>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</si>
  <si>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</si>
  <si>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</si>
  <si>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</si>
  <si>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</si>
  <si>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</si>
  <si>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</si>
  <si>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</si>
  <si>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</si>
  <si>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</si>
  <si>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</si>
  <si>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</si>
  <si>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</si>
  <si>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</si>
  <si>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</si>
  <si>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</si>
  <si>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</si>
  <si>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</si>
  <si>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</si>
  <si>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</si>
  <si>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</si>
  <si>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</si>
  <si>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</si>
  <si>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</si>
  <si>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</si>
  <si>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</si>
  <si>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</si>
  <si>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</si>
  <si>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</si>
  <si>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</si>
  <si>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</si>
  <si>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</si>
  <si>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</si>
  <si>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</si>
  <si>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</si>
  <si>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</si>
  <si>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</si>
  <si>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</si>
  <si>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</si>
  <si>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</si>
  <si>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</si>
  <si>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</si>
  <si>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</si>
  <si>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</si>
  <si>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</si>
  <si>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</si>
  <si>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</si>
  <si>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</si>
  <si>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</si>
  <si>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</si>
  <si>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</si>
  <si>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</si>
  <si>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</si>
  <si>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</si>
  <si>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</si>
  <si>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</si>
  <si>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</si>
  <si>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</si>
  <si>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</si>
  <si>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</si>
  <si>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</si>
  <si>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</si>
  <si>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</si>
  <si>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</si>
  <si>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</si>
  <si>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</si>
  <si>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</si>
  <si>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</si>
  <si>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</si>
  <si>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</si>
  <si>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</si>
  <si>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</si>
  <si>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</si>
  <si>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</si>
  <si>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</si>
  <si>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</si>
  <si>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</si>
  <si>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</si>
  <si>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</si>
  <si>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</si>
  <si>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</si>
  <si>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</si>
  <si>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</si>
  <si>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</si>
  <si>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</si>
  <si>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</si>
  <si>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</si>
  <si>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</si>
  <si>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</si>
  <si>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</si>
  <si>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</si>
  <si>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</si>
  <si>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</si>
  <si>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</si>
  <si>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</si>
  <si>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</si>
  <si>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</si>
  <si>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</si>
  <si>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</si>
  <si>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</si>
  <si>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</si>
  <si>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</si>
  <si>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</si>
  <si>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</si>
  <si>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</si>
  <si>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</si>
  <si>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</si>
  <si>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</si>
  <si>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</si>
  <si>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</si>
  <si>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</si>
  <si>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</si>
  <si>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</si>
  <si>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</si>
  <si>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</si>
  <si>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</si>
  <si>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</si>
  <si>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</si>
  <si>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</si>
  <si>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</si>
  <si>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</si>
  <si>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</si>
  <si>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</si>
  <si>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</si>
  <si>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</si>
  <si>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</si>
  <si>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</si>
  <si>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</si>
  <si>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</si>
  <si>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</si>
  <si>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</si>
  <si>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</si>
  <si>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</si>
  <si>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</si>
  <si>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</si>
  <si>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</si>
  <si>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</si>
  <si>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</si>
  <si>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</si>
  <si>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</si>
  <si>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</si>
  <si>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</si>
  <si>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</si>
  <si>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</si>
  <si>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</si>
  <si>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</si>
  <si>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</si>
  <si>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</si>
  <si>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</si>
  <si>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</si>
  <si>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</si>
  <si>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</si>
  <si>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</si>
  <si>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</si>
  <si>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</si>
  <si>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</si>
  <si>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</si>
  <si>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</si>
  <si>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</si>
  <si>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</si>
  <si>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</si>
  <si>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</si>
  <si>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</si>
  <si>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</si>
  <si>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</si>
  <si>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</si>
  <si>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</si>
  <si>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</si>
  <si>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</si>
  <si>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</si>
  <si>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</si>
  <si>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</si>
  <si>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</si>
  <si>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</si>
  <si>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</si>
  <si>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</si>
  <si>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</si>
  <si>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</si>
  <si>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</si>
  <si>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</si>
  <si>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</si>
  <si>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</si>
  <si>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</si>
  <si>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</si>
  <si>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</si>
  <si>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</si>
  <si>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</si>
  <si>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</si>
  <si>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</si>
  <si>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</si>
  <si>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</si>
  <si>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</si>
  <si>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</si>
  <si>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</si>
  <si>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</si>
  <si>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</si>
  <si>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</si>
  <si>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</si>
  <si>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</si>
  <si>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</si>
  <si>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</si>
  <si>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</si>
  <si>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</si>
  <si>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</si>
  <si>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</si>
  <si>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</si>
  <si>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</si>
  <si>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</si>
  <si>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</si>
  <si>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</si>
  <si>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</si>
  <si>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</si>
  <si>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</si>
  <si>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</si>
  <si>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</si>
  <si>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</si>
  <si>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</si>
  <si>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</si>
  <si>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</si>
  <si>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</si>
  <si>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</si>
  <si>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</si>
  <si>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</si>
  <si>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</si>
  <si>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</si>
  <si>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</si>
  <si>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</si>
  <si>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</si>
  <si>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</si>
  <si>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</si>
  <si>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</si>
  <si>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</si>
  <si>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</si>
  <si>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</si>
  <si>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</si>
  <si>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</si>
  <si>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</si>
  <si>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</si>
  <si>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</si>
  <si>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</si>
  <si>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</si>
  <si>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</si>
  <si>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</si>
  <si>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</si>
  <si>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</si>
  <si>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</si>
  <si>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</si>
  <si>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</si>
  <si>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</si>
  <si>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</si>
  <si>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</si>
  <si>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</si>
  <si>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</si>
  <si>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</si>
  <si>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</si>
  <si>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</si>
  <si>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</si>
  <si>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</si>
  <si>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</si>
  <si>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</si>
  <si>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</si>
  <si>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</si>
  <si>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</si>
  <si>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</si>
  <si>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</si>
  <si>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</si>
  <si>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</si>
  <si>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</si>
  <si>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</si>
  <si>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</si>
  <si>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</si>
  <si>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</si>
  <si>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</si>
  <si>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</si>
  <si>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</si>
  <si>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</si>
  <si>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</si>
  <si>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</si>
  <si>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</si>
  <si>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</si>
  <si>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</si>
  <si>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</si>
  <si>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</si>
  <si>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</si>
  <si>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</si>
  <si>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</si>
  <si>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</si>
  <si>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</si>
  <si>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</si>
  <si>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</si>
  <si>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</si>
  <si>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</si>
  <si>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</si>
  <si>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</si>
  <si>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</si>
  <si>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</si>
  <si>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</si>
  <si>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</si>
  <si>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</si>
  <si>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</si>
  <si>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</si>
  <si>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</si>
  <si>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</si>
  <si>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</si>
  <si>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</si>
  <si>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</si>
  <si>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</si>
  <si>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</si>
  <si>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</si>
  <si>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</si>
  <si>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</si>
  <si>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</si>
  <si>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</si>
  <si>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</si>
  <si>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</si>
  <si>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</si>
  <si>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</si>
  <si>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</si>
  <si>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</si>
  <si>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</si>
  <si>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</si>
  <si>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</si>
  <si>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</si>
  <si>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</si>
  <si>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</si>
  <si>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</si>
  <si>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</si>
  <si>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</si>
  <si>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</si>
  <si>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</si>
  <si>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</si>
  <si>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</si>
  <si>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</si>
  <si>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</si>
  <si>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</si>
  <si>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</si>
  <si>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</si>
  <si>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</si>
  <si>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</si>
  <si>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</si>
  <si>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</si>
  <si>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</si>
  <si>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</si>
  <si>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</si>
  <si>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</si>
  <si>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</si>
  <si>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</si>
  <si>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</si>
  <si>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</si>
  <si>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</si>
  <si>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</si>
  <si>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</si>
  <si>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</si>
  <si>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</si>
  <si>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</si>
  <si>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</si>
  <si>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</si>
  <si>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</si>
  <si>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</si>
  <si>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</si>
  <si>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</si>
  <si>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</si>
  <si>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</si>
  <si>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</si>
  <si>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</si>
  <si>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</si>
  <si>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</si>
  <si>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</si>
  <si>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</si>
  <si>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</si>
  <si>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</si>
  <si>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</si>
  <si>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</si>
  <si>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</si>
  <si>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</si>
  <si>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</si>
  <si>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</si>
  <si>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</si>
  <si>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</si>
  <si>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</si>
  <si>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</si>
  <si>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</si>
  <si>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</si>
  <si>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</si>
  <si>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</si>
  <si>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</si>
  <si>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</si>
  <si>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</si>
  <si>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</si>
  <si>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</si>
  <si>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</si>
  <si>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</si>
  <si>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</si>
  <si>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</si>
  <si>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</si>
  <si>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</si>
  <si>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</si>
  <si>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</si>
  <si>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</si>
  <si>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</si>
  <si>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</si>
  <si>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</si>
  <si>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</si>
  <si>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</si>
  <si>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</si>
  <si>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</si>
  <si>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</si>
  <si>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</si>
  <si>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</si>
  <si>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</si>
  <si>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</si>
  <si>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</si>
  <si>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</si>
  <si>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</si>
  <si>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</si>
  <si>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</si>
  <si>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</si>
  <si>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</si>
  <si>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</si>
  <si>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</si>
  <si>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</si>
  <si>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</si>
  <si>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</si>
  <si>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</si>
  <si>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</si>
  <si>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</si>
  <si>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</si>
  <si>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</si>
  <si>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</si>
  <si>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</si>
  <si>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</si>
  <si>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</si>
  <si>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</si>
  <si>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</si>
  <si>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</si>
  <si>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</si>
  <si>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</si>
  <si>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</si>
  <si>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</si>
  <si>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</si>
  <si>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</si>
  <si>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</si>
  <si>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</si>
  <si>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</si>
  <si>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</si>
  <si>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</si>
  <si>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</si>
  <si>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</si>
  <si>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</si>
  <si>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</si>
  <si>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</si>
  <si>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</si>
  <si>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</si>
  <si>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</si>
  <si>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</si>
  <si>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</si>
  <si>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</si>
  <si>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</si>
  <si>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</si>
  <si>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</si>
  <si>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</si>
  <si>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</si>
  <si>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</si>
  <si>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</si>
  <si>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</si>
  <si>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</si>
  <si>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</si>
  <si>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</si>
  <si>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</si>
  <si>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</si>
  <si>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</si>
  <si>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</si>
  <si>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</si>
  <si>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</si>
  <si>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</si>
  <si>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</si>
  <si>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</si>
  <si>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</si>
  <si>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</si>
  <si>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</si>
  <si>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</si>
  <si>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</si>
  <si>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</si>
  <si>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</si>
  <si>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</si>
  <si>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</si>
  <si>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</si>
  <si>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</si>
  <si>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</si>
  <si>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</si>
  <si>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</si>
  <si>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</si>
  <si>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</si>
  <si>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</si>
  <si>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</si>
  <si>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</si>
  <si>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</si>
  <si>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</si>
  <si>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</si>
  <si>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</si>
  <si>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</si>
  <si>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</si>
  <si>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</si>
  <si>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</si>
  <si>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</si>
  <si>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</si>
  <si>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</si>
  <si>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</si>
  <si>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</si>
  <si>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</si>
  <si>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</si>
  <si>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</si>
  <si>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</si>
  <si>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</si>
  <si>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</si>
  <si>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</si>
  <si>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</si>
  <si>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</si>
  <si>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</si>
  <si>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</si>
  <si>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</si>
  <si>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</si>
  <si>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</si>
  <si>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</si>
  <si>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</si>
  <si>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</si>
  <si>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</si>
  <si>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</si>
  <si>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</si>
  <si>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</si>
  <si>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</si>
  <si>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</si>
  <si>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</si>
  <si>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</si>
  <si>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</si>
  <si>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</si>
  <si>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</si>
  <si>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</si>
  <si>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</si>
  <si>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</si>
  <si>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</si>
  <si>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</si>
  <si>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</si>
  <si>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</si>
  <si>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</si>
  <si>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</si>
  <si>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</si>
  <si>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</si>
  <si>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</si>
  <si>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</si>
  <si>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</si>
  <si>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</si>
  <si>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</si>
  <si>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</si>
  <si>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</si>
  <si>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</si>
  <si>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</si>
  <si>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</si>
  <si>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</si>
  <si>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</si>
  <si>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</si>
  <si>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</si>
  <si>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</si>
  <si>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</si>
  <si>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</si>
  <si>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</si>
  <si>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</si>
  <si>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</si>
  <si>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</si>
  <si>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</si>
  <si>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</si>
  <si>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</si>
  <si>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</si>
  <si>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</si>
  <si>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</si>
  <si>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</si>
  <si>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</si>
  <si>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</si>
  <si>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</si>
  <si>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</si>
  <si>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</si>
  <si>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</si>
  <si>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</si>
  <si>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</si>
  <si>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</si>
  <si>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</si>
  <si>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</si>
  <si>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</si>
  <si>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</si>
  <si>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</si>
  <si>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</si>
  <si>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</si>
  <si>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</si>
  <si>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</si>
  <si>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</si>
  <si>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</si>
  <si>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</si>
  <si>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</si>
  <si>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</si>
  <si>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</si>
  <si>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</si>
  <si>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</si>
  <si>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</si>
  <si>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</si>
  <si>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</si>
  <si>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</si>
  <si>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</si>
  <si>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</si>
  <si>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</si>
  <si>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</si>
  <si>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</si>
  <si>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</si>
  <si>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</si>
  <si>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</si>
  <si>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</si>
  <si>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</si>
  <si>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</si>
  <si>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</si>
  <si>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</si>
  <si>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</si>
  <si>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</si>
  <si>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</si>
  <si>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</si>
  <si>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</si>
  <si>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</si>
  <si>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</si>
  <si>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</si>
  <si>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</si>
  <si>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</si>
  <si>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</si>
  <si>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</si>
  <si>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</si>
  <si>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</si>
  <si>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</si>
  <si>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</si>
  <si>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</si>
  <si>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</si>
  <si>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</si>
  <si>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</si>
  <si>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</si>
  <si>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</si>
  <si>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</si>
  <si>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</si>
  <si>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</si>
  <si>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</si>
  <si>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</si>
  <si>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</si>
  <si>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</si>
  <si>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</si>
  <si>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</si>
  <si>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</si>
  <si>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</si>
  <si>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</si>
  <si>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</si>
  <si>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</si>
  <si>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</si>
  <si>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</si>
  <si>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</si>
  <si>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</si>
  <si>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</si>
  <si>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</si>
  <si>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</si>
  <si>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</si>
  <si>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</si>
  <si>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</si>
  <si>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</si>
  <si>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</si>
  <si>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</si>
  <si>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</si>
  <si>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</si>
  <si>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</si>
  <si>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</si>
  <si>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</si>
  <si>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</si>
  <si>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</si>
  <si>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</si>
  <si>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</si>
  <si>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</si>
  <si>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</si>
  <si>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</si>
  <si>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</si>
  <si>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</si>
  <si>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</si>
  <si>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</si>
  <si>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</si>
  <si>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</si>
  <si>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</si>
  <si>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</si>
  <si>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</si>
  <si>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</si>
  <si>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</si>
  <si>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</si>
  <si>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</si>
  <si>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</si>
  <si>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</si>
  <si>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</si>
  <si>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</si>
  <si>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</si>
  <si>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</si>
  <si>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</si>
  <si>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</si>
  <si>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</si>
  <si>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</si>
  <si>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</si>
  <si>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</si>
  <si>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</si>
  <si>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</si>
  <si>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</si>
  <si>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</si>
  <si>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</si>
  <si>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</si>
  <si>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</si>
  <si>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</si>
  <si>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</si>
  <si>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</si>
  <si>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</si>
  <si>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</si>
  <si>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</si>
  <si>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</si>
  <si>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</si>
  <si>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</si>
  <si>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</si>
  <si>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</si>
  <si>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</si>
  <si>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</si>
  <si>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</si>
  <si>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</si>
  <si>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</si>
  <si>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</si>
  <si>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</si>
  <si>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</si>
  <si>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</si>
  <si>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</si>
  <si>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</si>
  <si>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</si>
  <si>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</si>
  <si>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</si>
  <si>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</si>
  <si>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</si>
  <si>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</si>
  <si>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</si>
  <si>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</si>
  <si>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</si>
  <si>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</si>
  <si>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</si>
  <si>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</si>
  <si>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</si>
  <si>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</si>
  <si>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</si>
  <si>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</si>
  <si>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</si>
  <si>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</si>
  <si>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</si>
  <si>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</si>
  <si>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</si>
  <si>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</si>
  <si>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</si>
  <si>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</si>
  <si>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</si>
  <si>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</si>
  <si>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</si>
  <si>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</si>
  <si>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</si>
  <si>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</si>
  <si>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</si>
  <si>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</si>
  <si>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</si>
  <si>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</si>
  <si>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</si>
  <si>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</si>
  <si>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</si>
  <si>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</si>
  <si>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</si>
  <si>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</si>
  <si>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</si>
  <si>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</si>
  <si>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</si>
  <si>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</si>
  <si>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</si>
  <si>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</si>
  <si>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</si>
  <si>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</si>
  <si>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</si>
  <si>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</si>
  <si>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</si>
  <si>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</si>
  <si>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</si>
  <si>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</si>
  <si>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</si>
  <si>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</si>
  <si>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</si>
  <si>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</si>
  <si>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</si>
  <si>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</si>
  <si>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</si>
  <si>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</si>
  <si>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</si>
  <si>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</si>
  <si>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</si>
  <si>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</si>
  <si>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</si>
  <si>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</si>
  <si>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</si>
  <si>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</si>
  <si>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</si>
  <si>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</si>
  <si>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</si>
  <si>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</si>
  <si>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</si>
  <si>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</si>
  <si>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</si>
  <si>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</si>
  <si>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</si>
  <si>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</si>
  <si>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</si>
  <si>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</si>
  <si>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</si>
  <si>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</si>
  <si>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</si>
  <si>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</si>
  <si>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</si>
  <si>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</si>
  <si>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</si>
  <si>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</si>
  <si>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</si>
  <si>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</si>
  <si>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</si>
  <si>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</si>
  <si>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</si>
  <si>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</si>
  <si>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</si>
  <si>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</si>
  <si>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</si>
  <si>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</si>
  <si>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</si>
  <si>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</si>
  <si>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</si>
  <si>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</si>
  <si>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</si>
  <si>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</si>
  <si>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</si>
  <si>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</si>
  <si>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</si>
  <si>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</si>
  <si>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</si>
  <si>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</si>
  <si>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</si>
  <si>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</si>
  <si>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</si>
  <si>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</si>
  <si>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</si>
  <si>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</si>
  <si>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</si>
  <si>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</si>
  <si>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</si>
  <si>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</si>
  <si>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</si>
  <si>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</si>
  <si>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</si>
  <si>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</si>
  <si>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</si>
  <si>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</si>
  <si>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</si>
  <si>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</si>
  <si>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</si>
  <si>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</si>
  <si>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</si>
  <si>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</si>
  <si>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</si>
  <si>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</si>
  <si>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</si>
  <si>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</si>
  <si>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</si>
  <si>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</si>
  <si>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</si>
  <si>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</si>
  <si>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</si>
  <si>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</si>
  <si>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</si>
  <si>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</si>
  <si>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</si>
  <si>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</si>
  <si>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</si>
  <si>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</si>
  <si>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</si>
  <si>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</si>
  <si>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</si>
  <si>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</si>
  <si>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</si>
  <si>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</si>
  <si>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</si>
  <si>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</si>
  <si>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</si>
  <si>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</si>
  <si>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</si>
  <si>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</si>
  <si>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</si>
  <si>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</si>
  <si>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</si>
  <si>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</si>
  <si>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</si>
  <si>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</si>
  <si>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</si>
  <si>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</si>
  <si>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</si>
  <si>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</si>
  <si>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</si>
  <si>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</si>
  <si>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</si>
  <si>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</si>
  <si>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</si>
  <si>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</si>
  <si>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</si>
  <si>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</si>
  <si>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</si>
  <si>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</si>
  <si>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</si>
  <si>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</si>
  <si>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</si>
  <si>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</si>
  <si>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</si>
  <si>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</si>
  <si>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</si>
  <si>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</si>
  <si>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</si>
  <si>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</si>
  <si>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</si>
  <si>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</si>
  <si>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</si>
  <si>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</si>
  <si>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</si>
  <si>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</si>
  <si>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</si>
  <si>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</si>
  <si>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</si>
  <si>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</si>
  <si>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</si>
  <si>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</si>
  <si>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</si>
  <si>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</si>
  <si>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</si>
  <si>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</si>
  <si>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</si>
  <si>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</si>
  <si>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</si>
  <si>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</si>
  <si>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</si>
  <si>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</si>
  <si>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</si>
  <si>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</si>
  <si>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</si>
  <si>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</si>
  <si>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</si>
  <si>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</si>
  <si>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</si>
  <si>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</si>
  <si>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</si>
  <si>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</si>
  <si>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</si>
  <si>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</si>
  <si>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</si>
  <si>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</si>
  <si>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</si>
  <si>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</si>
  <si>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</si>
  <si>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</si>
  <si>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</si>
  <si>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</si>
  <si>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</si>
  <si>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</si>
  <si>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</si>
  <si>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</si>
  <si>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</si>
  <si>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</si>
  <si>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</si>
  <si>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</si>
  <si>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</si>
  <si>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</si>
  <si>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</si>
  <si>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</si>
  <si>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</si>
  <si>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</si>
  <si>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</si>
  <si>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</si>
  <si>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</si>
  <si>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</si>
  <si>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</si>
  <si>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</si>
  <si>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</si>
  <si>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</si>
  <si>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</si>
  <si>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</si>
  <si>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</si>
  <si>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</si>
  <si>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</si>
  <si>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</si>
  <si>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</si>
  <si>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</si>
  <si>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</si>
  <si>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</si>
  <si>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</si>
  <si>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</si>
  <si>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</si>
  <si>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</si>
  <si>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</si>
  <si>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</si>
  <si>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</si>
  <si>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</si>
  <si>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</si>
  <si>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</si>
  <si>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</si>
  <si>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</si>
  <si>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</si>
  <si>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</si>
  <si>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</si>
  <si>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</si>
  <si>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</si>
  <si>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</si>
  <si>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</si>
  <si>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</si>
  <si>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</si>
  <si>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</si>
  <si>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</si>
  <si>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</si>
  <si>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</si>
  <si>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</si>
  <si>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</si>
  <si>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</si>
  <si>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</si>
  <si>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</si>
  <si>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</si>
  <si>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</si>
  <si>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</si>
  <si>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</si>
  <si>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</si>
  <si>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</si>
  <si>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</si>
  <si>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</si>
  <si>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</si>
  <si>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</si>
  <si>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</si>
  <si>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</si>
  <si>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</si>
  <si>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</si>
  <si>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</si>
  <si>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</si>
  <si>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</si>
  <si>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</si>
  <si>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</si>
  <si>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</si>
  <si>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</si>
  <si>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</si>
  <si>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</si>
  <si>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</si>
  <si>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</si>
  <si>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</si>
  <si>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</si>
  <si>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</si>
  <si>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</si>
  <si>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</si>
  <si>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</si>
  <si>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</si>
  <si>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</si>
  <si>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</si>
  <si>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</si>
  <si>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</si>
  <si>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</si>
  <si>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</si>
  <si>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</si>
  <si>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</si>
  <si>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</si>
  <si>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</si>
  <si>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</si>
  <si>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</si>
  <si>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</si>
  <si>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</si>
  <si>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</si>
  <si>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</si>
  <si>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</si>
  <si>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</si>
  <si>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</si>
  <si>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</si>
  <si>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</si>
  <si>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</si>
  <si>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</si>
  <si>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</si>
  <si>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</si>
  <si>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</si>
  <si>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</si>
  <si>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</si>
  <si>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</si>
  <si>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</si>
  <si>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</si>
  <si>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</si>
  <si>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</si>
  <si>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</si>
  <si>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</si>
  <si>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</si>
  <si>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</si>
  <si>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</si>
  <si>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</si>
  <si>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</si>
  <si>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</si>
  <si>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</si>
  <si>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</si>
  <si>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</si>
  <si>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</si>
  <si>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</si>
  <si>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</si>
  <si>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</si>
  <si>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</si>
  <si>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</si>
  <si>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</si>
  <si>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</si>
  <si>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</si>
  <si>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</si>
  <si>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</si>
  <si>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</si>
  <si>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</si>
  <si>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</si>
  <si>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</si>
  <si>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</si>
  <si>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</si>
  <si>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</si>
  <si>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</si>
  <si>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</si>
  <si>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</si>
  <si>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</si>
  <si>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</si>
  <si>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</si>
  <si>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</si>
  <si>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</si>
  <si>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</si>
  <si>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</si>
  <si>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</si>
  <si>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</si>
  <si>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</si>
  <si>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</si>
  <si>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</si>
  <si>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</si>
  <si>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</si>
  <si>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</si>
  <si>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</si>
  <si>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</si>
  <si>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</si>
  <si>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</si>
  <si>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</si>
  <si>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</si>
  <si>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</si>
  <si>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</si>
  <si>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</si>
  <si>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</si>
  <si>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</si>
  <si>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</si>
  <si>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</si>
  <si>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</si>
  <si>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</si>
  <si>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</si>
  <si>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</si>
  <si>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</si>
  <si>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</si>
  <si>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</si>
  <si>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</si>
  <si>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</si>
  <si>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</si>
  <si>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</si>
  <si>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</si>
  <si>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</si>
  <si>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</si>
  <si>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</si>
  <si>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</si>
  <si>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</si>
  <si>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</si>
  <si>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</si>
  <si>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</si>
  <si>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</si>
  <si>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</si>
  <si>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</si>
  <si>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</si>
  <si>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</si>
  <si>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</si>
  <si>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</si>
  <si>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</si>
  <si>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</si>
  <si>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</si>
  <si>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</si>
  <si>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</si>
  <si>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</si>
  <si>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</si>
  <si>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</si>
  <si>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</si>
  <si>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</si>
  <si>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</si>
  <si>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</si>
  <si>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</si>
  <si>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</si>
  <si>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</si>
  <si>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</si>
  <si>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</si>
  <si>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</si>
  <si>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</si>
  <si>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</si>
  <si>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</si>
  <si>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</si>
  <si>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</si>
  <si>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</si>
  <si>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</si>
  <si>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</si>
  <si>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</si>
  <si>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</si>
  <si>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</si>
  <si>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</si>
  <si>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</si>
  <si>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</si>
  <si>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</si>
  <si>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</si>
  <si>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</si>
  <si>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</si>
  <si>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</si>
  <si>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</si>
  <si>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</si>
  <si>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</si>
  <si>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</si>
  <si>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</si>
  <si>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</si>
  <si>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</si>
  <si>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</si>
  <si>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</si>
  <si>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</si>
  <si>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</si>
  <si>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</si>
  <si>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</si>
  <si>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</si>
  <si>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</si>
  <si>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</si>
  <si>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</si>
  <si>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</si>
  <si>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</si>
  <si>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</si>
  <si>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</si>
  <si>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</si>
  <si>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</si>
  <si>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</si>
  <si>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</si>
  <si>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</si>
  <si>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</si>
  <si>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</si>
  <si>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</si>
  <si>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</si>
  <si>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</si>
  <si>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</si>
  <si>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</si>
  <si>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</si>
  <si>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</si>
  <si>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</si>
  <si>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</si>
  <si>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</si>
  <si>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</si>
  <si>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</si>
  <si>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</si>
  <si>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</si>
  <si>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</si>
  <si>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</si>
  <si>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</si>
  <si>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</si>
  <si>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</si>
  <si>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</si>
  <si>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</si>
  <si>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</si>
  <si>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</si>
  <si>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</si>
  <si>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</si>
  <si>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</si>
  <si>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</si>
  <si>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</si>
  <si>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</si>
  <si>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</si>
  <si>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</si>
  <si>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</si>
  <si>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</si>
  <si>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</si>
  <si>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</si>
  <si>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</si>
  <si>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</si>
  <si>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</si>
  <si>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</si>
  <si>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</si>
  <si>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</si>
  <si>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</si>
  <si>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</si>
  <si>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</si>
  <si>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</si>
  <si>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</si>
  <si>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</si>
  <si>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</si>
  <si>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</si>
  <si>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</si>
  <si>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</si>
  <si>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</si>
  <si>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</si>
  <si>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</si>
  <si>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</si>
  <si>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</si>
  <si>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</si>
  <si>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</si>
  <si>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</si>
  <si>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</si>
  <si>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</si>
  <si>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</si>
  <si>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</si>
  <si>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</si>
  <si>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</si>
  <si>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</si>
  <si>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</si>
  <si>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</si>
  <si>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</si>
  <si>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</si>
  <si>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</si>
  <si>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</si>
  <si>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</si>
  <si>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</si>
  <si>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</si>
  <si>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</si>
  <si>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</si>
  <si>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</si>
  <si>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</si>
  <si>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</si>
  <si>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</si>
  <si>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</si>
  <si>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</si>
  <si>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</si>
  <si>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</si>
  <si>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</si>
  <si>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</si>
  <si>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</si>
  <si>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</si>
  <si>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</si>
  <si>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</si>
  <si>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</si>
  <si>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</si>
  <si>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</si>
  <si>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</si>
  <si>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</si>
  <si>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</si>
  <si>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</si>
  <si>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</si>
  <si>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</si>
  <si>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</si>
  <si>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</si>
  <si>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</si>
  <si>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</si>
  <si>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</si>
  <si>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</si>
  <si>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</si>
  <si>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</si>
  <si>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</si>
  <si>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</si>
  <si>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</si>
  <si>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</si>
  <si>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</si>
  <si>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</si>
  <si>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</si>
  <si>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</si>
  <si>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</si>
  <si>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</si>
  <si>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</si>
  <si>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</si>
  <si>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</si>
  <si>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</si>
  <si>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</si>
  <si>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</si>
  <si>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</si>
  <si>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</si>
  <si>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</si>
  <si>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</si>
  <si>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</si>
  <si>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</si>
  <si>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</si>
  <si>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</si>
  <si>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</si>
  <si>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</si>
  <si>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</si>
  <si>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</si>
  <si>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</si>
  <si>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</si>
  <si>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</si>
  <si>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</si>
  <si>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</si>
  <si>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</si>
  <si>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</si>
  <si>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</si>
  <si>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</si>
  <si>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</si>
  <si>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</si>
  <si>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</si>
  <si>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</si>
  <si>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</si>
  <si>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</si>
  <si>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</si>
  <si>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</si>
  <si>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</si>
  <si>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</si>
  <si>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</si>
  <si>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</si>
  <si>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</si>
  <si>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</si>
  <si>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</si>
  <si>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</si>
  <si>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</si>
  <si>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</si>
  <si>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</si>
  <si>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</si>
  <si>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</si>
  <si>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</si>
  <si>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</si>
  <si>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</si>
  <si>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</si>
  <si>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</si>
  <si>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</si>
  <si>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</si>
  <si>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</si>
  <si>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</si>
  <si>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</si>
  <si>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</si>
  <si>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</si>
  <si>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</si>
  <si>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</si>
  <si>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</si>
  <si>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</si>
  <si>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</si>
  <si>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</si>
  <si>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</si>
  <si>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</si>
  <si>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</si>
  <si>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</si>
  <si>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</si>
  <si>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</si>
  <si>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</si>
  <si>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</si>
  <si>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</si>
  <si>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</si>
  <si>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</si>
  <si>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</si>
  <si>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</si>
  <si>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</si>
  <si>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</si>
  <si>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</si>
  <si>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</si>
  <si>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</si>
  <si>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</si>
  <si>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</si>
  <si>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</si>
  <si>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</si>
  <si>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</si>
  <si>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</si>
  <si>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</si>
  <si>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</si>
  <si>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</si>
  <si>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</si>
  <si>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</si>
  <si>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</si>
  <si>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</si>
  <si>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</si>
  <si>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</si>
  <si>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</si>
  <si>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</si>
  <si>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</si>
  <si>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</si>
  <si>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</si>
  <si>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</si>
  <si>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</si>
  <si>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</si>
  <si>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</si>
  <si>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</si>
  <si>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</si>
  <si>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</si>
  <si>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</si>
  <si>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</si>
  <si>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</si>
  <si>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</si>
  <si>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</si>
  <si>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</si>
  <si>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</si>
  <si>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</si>
  <si>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</si>
  <si>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</si>
  <si>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</si>
  <si>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</si>
  <si>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</si>
  <si>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</si>
  <si>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</si>
  <si>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</si>
  <si>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</si>
  <si>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</si>
  <si>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</si>
  <si>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</si>
  <si>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</si>
  <si>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</si>
  <si>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</si>
  <si>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</si>
  <si>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</si>
  <si>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</si>
  <si>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</si>
  <si>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</si>
  <si>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</si>
  <si>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</si>
  <si>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</si>
  <si>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</si>
  <si>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</si>
  <si>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</si>
  <si>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</si>
  <si>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</si>
  <si>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</si>
  <si>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</si>
  <si>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</si>
  <si>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</si>
  <si>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</si>
  <si>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</si>
  <si>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</si>
  <si>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</si>
  <si>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</si>
  <si>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</si>
  <si>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</si>
  <si>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</si>
  <si>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</si>
  <si>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</si>
  <si>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</si>
  <si>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</si>
  <si>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</si>
  <si>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</si>
  <si>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</si>
  <si>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</si>
  <si>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</si>
  <si>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</si>
  <si>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</si>
  <si>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</si>
  <si>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</si>
  <si>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</si>
  <si>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</si>
  <si>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</si>
  <si>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</si>
  <si>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</si>
  <si>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</si>
  <si>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</si>
  <si>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</si>
  <si>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</si>
  <si>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</si>
  <si>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</si>
  <si>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</si>
  <si>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</si>
  <si>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</si>
  <si>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</si>
  <si>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</si>
  <si>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</si>
  <si>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</si>
  <si>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</si>
  <si>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</si>
  <si>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</si>
  <si>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</si>
  <si>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</si>
  <si>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</si>
  <si>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</si>
  <si>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</si>
  <si>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</si>
  <si>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</si>
  <si>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</si>
  <si>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</si>
  <si>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</si>
  <si>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</si>
  <si>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</si>
  <si>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</si>
  <si>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</si>
  <si>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</si>
  <si>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</si>
  <si>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</si>
  <si>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</si>
  <si>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</si>
  <si>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</si>
  <si>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</si>
  <si>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</si>
  <si>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</si>
  <si>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</si>
  <si>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</si>
  <si>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</si>
  <si>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</si>
  <si>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</si>
  <si>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</si>
  <si>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</si>
  <si>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</si>
  <si>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</si>
  <si>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</si>
  <si>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</si>
  <si>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</si>
  <si>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</si>
  <si>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</si>
  <si>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</si>
  <si>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</si>
  <si>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</si>
  <si>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</si>
  <si>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</si>
  <si>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</si>
  <si>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</si>
  <si>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</si>
  <si>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</si>
  <si>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</si>
  <si>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</si>
  <si>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</si>
  <si>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</si>
  <si>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</si>
  <si>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</si>
  <si>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</si>
  <si>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</si>
  <si>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</si>
  <si>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</si>
  <si>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</si>
  <si>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</si>
  <si>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</si>
  <si>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</si>
  <si>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</si>
  <si>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</si>
  <si>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</si>
  <si>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</si>
  <si>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</si>
  <si>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</si>
  <si>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ALOJZIJA STEPINCA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</si>
</sst>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1600189.46</v>
      </c>
      <c r="D2" s="6">
        <f>'PR-RAS'!E6</f>
        <v>1678074.8399999999</v>
      </c>
      <c r="E2" s="6">
        <v>0</v>
      </c>
      <c r="F2" s="6">
        <v>0</v>
      </c>
      <c r="G2" s="7">
        <f t="shared" ref="G2:G274" si="0">(B2/1000)*(C2*1+D2*2)</f>
        <v>4956.33914</v>
      </c>
      <c r="H2" s="7">
        <f t="shared" ref="H2:H27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1211095.23</v>
      </c>
      <c r="D45" s="1">
        <f>'PR-RAS'!E49</f>
        <v>1302784.1499999999</v>
      </c>
      <c r="E45" s="1">
        <v>0</v>
      </c>
      <c r="F45" s="1">
        <v>0</v>
      </c>
      <c r="G45" s="2">
        <f t="shared" si="0"/>
        <v>167933.19531999997</v>
      </c>
      <c r="H45" s="2">
        <f t="shared" si="1"/>
        <v>0.37999999988824129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2123.1999999999998</v>
      </c>
      <c r="E57" s="1">
        <v>0</v>
      </c>
      <c r="F57" s="1">
        <v>0</v>
      </c>
      <c r="G57" s="2">
        <f t="shared" si="0"/>
        <v>237.79839999999999</v>
      </c>
      <c r="H57" s="2">
        <f t="shared" si="1"/>
        <v>0.1999999999998181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2123.1999999999998</v>
      </c>
      <c r="E58" s="1">
        <v>0</v>
      </c>
      <c r="F58" s="1">
        <v>0</v>
      </c>
      <c r="G58" s="2">
        <f t="shared" si="0"/>
        <v>242.04479999999998</v>
      </c>
      <c r="H58" s="2">
        <f t="shared" si="1"/>
        <v>0.1999999999998181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1177377.07</v>
      </c>
      <c r="D64" s="1">
        <f>'PR-RAS'!E68</f>
        <v>1216793.29</v>
      </c>
      <c r="E64" s="1">
        <v>0</v>
      </c>
      <c r="F64" s="1">
        <v>0</v>
      </c>
      <c r="G64" s="2">
        <f t="shared" si="0"/>
        <v>227490.70995000002</v>
      </c>
      <c r="H64" s="2">
        <f t="shared" si="1"/>
        <v>0.36000000010244548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1177377.07</v>
      </c>
      <c r="D65" s="1">
        <f>'PR-RAS'!E69</f>
        <v>1216793.29</v>
      </c>
      <c r="E65" s="1">
        <v>0</v>
      </c>
      <c r="F65" s="1">
        <v>0</v>
      </c>
      <c r="G65" s="2">
        <f t="shared" si="0"/>
        <v>231101.67360000004</v>
      </c>
      <c r="H65" s="2">
        <f t="shared" si="1"/>
        <v>0.36000000010244548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33718.160000000003</v>
      </c>
      <c r="D73" s="1">
        <f>'PR-RAS'!E77</f>
        <v>83867.66</v>
      </c>
      <c r="E73" s="1">
        <v>0</v>
      </c>
      <c r="F73" s="1">
        <v>0</v>
      </c>
      <c r="G73" s="2">
        <f t="shared" si="0"/>
        <v>14504.65056</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33718.160000000003</v>
      </c>
      <c r="D76" s="1">
        <f>'PR-RAS'!E80</f>
        <v>83867.66</v>
      </c>
      <c r="E76" s="1">
        <v>0</v>
      </c>
      <c r="F76" s="1">
        <v>0</v>
      </c>
      <c r="G76" s="2">
        <f t="shared" si="0"/>
        <v>15109.011</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69162.8</v>
      </c>
      <c r="D102" s="1">
        <f>'PR-RAS'!E106</f>
        <v>63359.11</v>
      </c>
      <c r="E102" s="1">
        <v>0</v>
      </c>
      <c r="F102" s="1">
        <v>0</v>
      </c>
      <c r="G102" s="2">
        <f t="shared" si="0"/>
        <v>19783.983020000003</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69162.8</v>
      </c>
      <c r="D108" s="1">
        <f>'PR-RAS'!E112</f>
        <v>63359.11</v>
      </c>
      <c r="E108" s="1">
        <v>0</v>
      </c>
      <c r="F108" s="1">
        <v>0</v>
      </c>
      <c r="G108" s="2">
        <f t="shared" si="0"/>
        <v>20959.26914</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69162.8</v>
      </c>
      <c r="D113" s="1">
        <f>'PR-RAS'!E117</f>
        <v>63359.11</v>
      </c>
      <c r="E113" s="1">
        <v>0</v>
      </c>
      <c r="F113" s="1">
        <v>0</v>
      </c>
      <c r="G113" s="2">
        <f t="shared" si="0"/>
        <v>21938.674240000004</v>
      </c>
      <c r="H113" s="2">
        <f t="shared" si="1"/>
        <v>0.30999999999767169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19535.91</v>
      </c>
      <c r="D121" s="1">
        <f>'PR-RAS'!E125</f>
        <v>16820.91</v>
      </c>
      <c r="E121" s="1">
        <v>0</v>
      </c>
      <c r="F121" s="1">
        <v>0</v>
      </c>
      <c r="G121" s="2">
        <f t="shared" si="0"/>
        <v>6381.3275999999996</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18195.91</v>
      </c>
      <c r="D122" s="1">
        <f>'PR-RAS'!E126</f>
        <v>15488.31</v>
      </c>
      <c r="E122" s="1">
        <v>0</v>
      </c>
      <c r="F122" s="1">
        <v>0</v>
      </c>
      <c r="G122" s="2">
        <f t="shared" si="0"/>
        <v>5949.8761299999996</v>
      </c>
      <c r="H122" s="2">
        <f t="shared" si="1"/>
        <v>0.3999999999996362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18195.91</v>
      </c>
      <c r="D124" s="1">
        <f>'PR-RAS'!E128</f>
        <v>15488.31</v>
      </c>
      <c r="E124" s="1">
        <v>0</v>
      </c>
      <c r="F124" s="1">
        <v>0</v>
      </c>
      <c r="G124" s="2">
        <f t="shared" si="0"/>
        <v>6048.2211900000002</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1340</v>
      </c>
      <c r="D125" s="1">
        <f>'PR-RAS'!E129</f>
        <v>1332.6</v>
      </c>
      <c r="E125" s="1">
        <v>0</v>
      </c>
      <c r="F125" s="1">
        <v>0</v>
      </c>
      <c r="G125" s="2">
        <f t="shared" si="0"/>
        <v>496.64479999999998</v>
      </c>
      <c r="H125" s="2">
        <f t="shared" si="1"/>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1340</v>
      </c>
      <c r="D126" s="1">
        <f>'PR-RAS'!E130</f>
        <v>432.6</v>
      </c>
      <c r="E126" s="1">
        <v>0</v>
      </c>
      <c r="F126" s="1">
        <v>0</v>
      </c>
      <c r="G126" s="2">
        <f t="shared" si="0"/>
        <v>275.64999999999998</v>
      </c>
      <c r="H126" s="2">
        <f t="shared" si="1"/>
        <v>0.39999999999997726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900</v>
      </c>
      <c r="E127" s="1">
        <v>0</v>
      </c>
      <c r="F127" s="1">
        <v>0</v>
      </c>
      <c r="G127" s="2">
        <f t="shared" si="0"/>
        <v>226.8</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300395.52000000002</v>
      </c>
      <c r="D130" s="1">
        <f>'PR-RAS'!E134</f>
        <v>295110.67</v>
      </c>
      <c r="E130" s="1">
        <v>0</v>
      </c>
      <c r="F130" s="1">
        <v>0</v>
      </c>
      <c r="G130" s="2">
        <f t="shared" si="0"/>
        <v>114889.57494000001</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300395.52000000002</v>
      </c>
      <c r="D131" s="1">
        <f>'PR-RAS'!E135</f>
        <v>295110.67</v>
      </c>
      <c r="E131" s="1">
        <v>0</v>
      </c>
      <c r="F131" s="1">
        <v>0</v>
      </c>
      <c r="G131" s="2">
        <f t="shared" si="0"/>
        <v>115780.1918</v>
      </c>
      <c r="H131" s="2">
        <f t="shared" si="1"/>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295653.76000000001</v>
      </c>
      <c r="D132" s="1">
        <f>'PR-RAS'!E136</f>
        <v>295110.67</v>
      </c>
      <c r="E132" s="1">
        <v>0</v>
      </c>
      <c r="F132" s="1">
        <v>0</v>
      </c>
      <c r="G132" s="2">
        <f t="shared" si="0"/>
        <v>116049.6381</v>
      </c>
      <c r="H132" s="2">
        <f t="shared" si="1"/>
        <v>0.57000000000698492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2415</v>
      </c>
      <c r="D133" s="1">
        <f>'PR-RAS'!E137</f>
        <v>0</v>
      </c>
      <c r="E133" s="1">
        <v>0</v>
      </c>
      <c r="F133" s="1">
        <v>0</v>
      </c>
      <c r="G133" s="2">
        <f t="shared" si="0"/>
        <v>318.78000000000003</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2326.7600000000002</v>
      </c>
      <c r="D134" s="1">
        <f>'PR-RAS'!E138</f>
        <v>0</v>
      </c>
      <c r="E134" s="1">
        <v>0</v>
      </c>
      <c r="F134" s="1">
        <v>0</v>
      </c>
      <c r="G134" s="2">
        <f t="shared" si="0"/>
        <v>309.45908000000003</v>
      </c>
      <c r="H134" s="2">
        <f t="shared" si="1"/>
        <v>0.23999999999978172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1564123.8699999999</v>
      </c>
      <c r="D148" s="1">
        <f>'PR-RAS'!E152</f>
        <v>1930147.4399999997</v>
      </c>
      <c r="E148" s="1">
        <v>0</v>
      </c>
      <c r="F148" s="1">
        <v>0</v>
      </c>
      <c r="G148" s="2">
        <f t="shared" si="0"/>
        <v>797389.55624999979</v>
      </c>
      <c r="H148" s="2">
        <f t="shared" si="1"/>
        <v>0.56999999983236194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1286773</v>
      </c>
      <c r="D149" s="1">
        <f>'PR-RAS'!E153</f>
        <v>1610712.5799999998</v>
      </c>
      <c r="E149" s="1">
        <v>0</v>
      </c>
      <c r="F149" s="1">
        <v>0</v>
      </c>
      <c r="G149" s="2">
        <f t="shared" si="0"/>
        <v>667213.32767999999</v>
      </c>
      <c r="H149" s="2">
        <f t="shared" si="1"/>
        <v>0.42000000015832484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1060228.97</v>
      </c>
      <c r="D150" s="1">
        <f>'PR-RAS'!E154</f>
        <v>1372305.92</v>
      </c>
      <c r="E150" s="1">
        <v>0</v>
      </c>
      <c r="F150" s="1">
        <v>0</v>
      </c>
      <c r="G150" s="2">
        <f t="shared" si="0"/>
        <v>566921.28068999993</v>
      </c>
      <c r="H150" s="2">
        <f t="shared" si="1"/>
        <v>0.11000000010244548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1016418.96</v>
      </c>
      <c r="D151" s="1">
        <f>'PR-RAS'!E155</f>
        <v>1330258.26</v>
      </c>
      <c r="E151" s="1">
        <v>0</v>
      </c>
      <c r="F151" s="1">
        <v>0</v>
      </c>
      <c r="G151" s="2">
        <f t="shared" si="0"/>
        <v>551540.32199999993</v>
      </c>
      <c r="H151" s="2">
        <f t="shared" si="1"/>
        <v>0.30000000004656613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41062.79</v>
      </c>
      <c r="D153" s="1">
        <f>'PR-RAS'!E157</f>
        <v>38450.449999999997</v>
      </c>
      <c r="E153" s="1">
        <v>0</v>
      </c>
      <c r="F153" s="1">
        <v>0</v>
      </c>
      <c r="G153" s="2">
        <f t="shared" si="0"/>
        <v>17930.480879999999</v>
      </c>
      <c r="H153" s="2">
        <f t="shared" si="1"/>
        <v>0.6599999999962165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2747.22</v>
      </c>
      <c r="D154" s="1">
        <f>'PR-RAS'!E158</f>
        <v>3597.21</v>
      </c>
      <c r="E154" s="1">
        <v>0</v>
      </c>
      <c r="F154" s="1">
        <v>0</v>
      </c>
      <c r="G154" s="2">
        <f t="shared" si="0"/>
        <v>1521.0709199999999</v>
      </c>
      <c r="H154" s="2">
        <f t="shared" si="1"/>
        <v>0.42999999999983629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52947.77</v>
      </c>
      <c r="D155" s="1">
        <f>'PR-RAS'!E159</f>
        <v>20200.22</v>
      </c>
      <c r="E155" s="1">
        <v>0</v>
      </c>
      <c r="F155" s="1">
        <v>0</v>
      </c>
      <c r="G155" s="2">
        <f t="shared" si="0"/>
        <v>14375.624339999998</v>
      </c>
      <c r="H155" s="2">
        <f t="shared" si="1"/>
        <v>0.45000000000436557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173596.26</v>
      </c>
      <c r="D156" s="1">
        <f>'PR-RAS'!E160</f>
        <v>218206.44</v>
      </c>
      <c r="E156" s="1">
        <v>0</v>
      </c>
      <c r="F156" s="1">
        <v>0</v>
      </c>
      <c r="G156" s="2">
        <f t="shared" si="0"/>
        <v>94551.416700000002</v>
      </c>
      <c r="H156" s="2">
        <f t="shared" si="1"/>
        <v>0.70000000001164153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173596.26</v>
      </c>
      <c r="D158" s="1">
        <f>'PR-RAS'!E162</f>
        <v>218206.44</v>
      </c>
      <c r="E158" s="1">
        <v>0</v>
      </c>
      <c r="F158" s="1">
        <v>0</v>
      </c>
      <c r="G158" s="2">
        <f t="shared" si="0"/>
        <v>95771.434980000005</v>
      </c>
      <c r="H158" s="2">
        <f t="shared" si="1"/>
        <v>0.70000000001164153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273010.25</v>
      </c>
      <c r="D160" s="1">
        <f>'PR-RAS'!E164</f>
        <v>313906.50000000006</v>
      </c>
      <c r="E160" s="1">
        <v>0</v>
      </c>
      <c r="F160" s="1">
        <v>0</v>
      </c>
      <c r="G160" s="2">
        <f t="shared" si="0"/>
        <v>143230.89675000001</v>
      </c>
      <c r="H160" s="2">
        <f t="shared" si="1"/>
        <v>0.74999999994179234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39084.46</v>
      </c>
      <c r="D161" s="1">
        <f>'PR-RAS'!E165</f>
        <v>42742.7</v>
      </c>
      <c r="E161" s="1">
        <v>0</v>
      </c>
      <c r="F161" s="1">
        <v>0</v>
      </c>
      <c r="G161" s="2">
        <f t="shared" si="0"/>
        <v>19931.177599999999</v>
      </c>
      <c r="H161" s="2">
        <f t="shared" si="1"/>
        <v>0.76000000000203727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9131</v>
      </c>
      <c r="D162" s="1">
        <f>'PR-RAS'!E166</f>
        <v>5101.62</v>
      </c>
      <c r="E162" s="1">
        <v>0</v>
      </c>
      <c r="F162" s="1">
        <v>0</v>
      </c>
      <c r="G162" s="2">
        <f t="shared" si="0"/>
        <v>3112.8126399999996</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28318.07</v>
      </c>
      <c r="D163" s="1">
        <f>'PR-RAS'!E167</f>
        <v>29122.63</v>
      </c>
      <c r="E163" s="1">
        <v>0</v>
      </c>
      <c r="F163" s="1">
        <v>0</v>
      </c>
      <c r="G163" s="2">
        <f t="shared" si="0"/>
        <v>14023.259460000001</v>
      </c>
      <c r="H163" s="2">
        <f t="shared" si="1"/>
        <v>0.43999999999869033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1635.39</v>
      </c>
      <c r="D164" s="1">
        <f>'PR-RAS'!E168</f>
        <v>7300.45</v>
      </c>
      <c r="E164" s="1">
        <v>0</v>
      </c>
      <c r="F164" s="1">
        <v>0</v>
      </c>
      <c r="G164" s="2">
        <f t="shared" si="0"/>
        <v>2646.5152699999999</v>
      </c>
      <c r="H164" s="2">
        <f t="shared" si="1"/>
        <v>0.83999999999991815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1218</v>
      </c>
      <c r="E165" s="1">
        <v>0</v>
      </c>
      <c r="F165" s="1">
        <v>0</v>
      </c>
      <c r="G165" s="2">
        <f t="shared" si="0"/>
        <v>399.50400000000002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159412.24</v>
      </c>
      <c r="D166" s="1">
        <f>'PR-RAS'!E170</f>
        <v>152675.63</v>
      </c>
      <c r="E166" s="1">
        <v>0</v>
      </c>
      <c r="F166" s="1">
        <v>0</v>
      </c>
      <c r="G166" s="2">
        <f t="shared" si="0"/>
        <v>76685.977500000008</v>
      </c>
      <c r="H166" s="2">
        <f t="shared" si="1"/>
        <v>0.60999999998603016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12683.16</v>
      </c>
      <c r="D167" s="1">
        <f>'PR-RAS'!E171</f>
        <v>15136.64</v>
      </c>
      <c r="E167" s="1">
        <v>0</v>
      </c>
      <c r="F167" s="1">
        <v>0</v>
      </c>
      <c r="G167" s="2">
        <f t="shared" si="0"/>
        <v>7130.769040000001</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108101.54</v>
      </c>
      <c r="D168" s="1">
        <f>'PR-RAS'!E172</f>
        <v>101972.16</v>
      </c>
      <c r="E168" s="1">
        <v>0</v>
      </c>
      <c r="F168" s="1">
        <v>0</v>
      </c>
      <c r="G168" s="2">
        <f t="shared" si="0"/>
        <v>52111.658620000002</v>
      </c>
      <c r="H168" s="2">
        <f t="shared" si="1"/>
        <v>0.6200000000098953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37620.959999999999</v>
      </c>
      <c r="D169" s="1">
        <f>'PR-RAS'!E173</f>
        <v>33502.54</v>
      </c>
      <c r="E169" s="1">
        <v>0</v>
      </c>
      <c r="F169" s="1">
        <v>0</v>
      </c>
      <c r="G169" s="2">
        <f t="shared" si="0"/>
        <v>17577.174720000003</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557.99</v>
      </c>
      <c r="D170" s="1">
        <f>'PR-RAS'!E174</f>
        <v>549.04</v>
      </c>
      <c r="E170" s="1">
        <v>0</v>
      </c>
      <c r="F170" s="1">
        <v>0</v>
      </c>
      <c r="G170" s="2">
        <f t="shared" si="0"/>
        <v>279.87583000000001</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185.59</v>
      </c>
      <c r="D171" s="1">
        <f>'PR-RAS'!E175</f>
        <v>1387.5</v>
      </c>
      <c r="E171" s="1">
        <v>0</v>
      </c>
      <c r="F171" s="1">
        <v>0</v>
      </c>
      <c r="G171" s="2">
        <f t="shared" si="0"/>
        <v>503.30030000000005</v>
      </c>
      <c r="H171" s="2">
        <f t="shared" si="1"/>
        <v>0.90999999999999659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263</v>
      </c>
      <c r="D173" s="1">
        <f>'PR-RAS'!E177</f>
        <v>127.75</v>
      </c>
      <c r="E173" s="1">
        <v>0</v>
      </c>
      <c r="F173" s="1">
        <v>0</v>
      </c>
      <c r="G173" s="2">
        <f t="shared" si="0"/>
        <v>89.181999999999988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60718.67</v>
      </c>
      <c r="D174" s="1">
        <f>'PR-RAS'!E178</f>
        <v>104716.34</v>
      </c>
      <c r="E174" s="1">
        <v>0</v>
      </c>
      <c r="F174" s="1">
        <v>0</v>
      </c>
      <c r="G174" s="2">
        <f t="shared" si="0"/>
        <v>46736.183549999994</v>
      </c>
      <c r="H174" s="2">
        <f t="shared" si="1"/>
        <v>0.66999999999825377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13236.81</v>
      </c>
      <c r="D175" s="1">
        <f>'PR-RAS'!E179</f>
        <v>11868.86</v>
      </c>
      <c r="E175" s="1">
        <v>0</v>
      </c>
      <c r="F175" s="1">
        <v>0</v>
      </c>
      <c r="G175" s="2">
        <f t="shared" si="0"/>
        <v>6433.5682199999992</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17798.919999999998</v>
      </c>
      <c r="D176" s="1">
        <f>'PR-RAS'!E180</f>
        <v>24793.74</v>
      </c>
      <c r="E176" s="1">
        <v>0</v>
      </c>
      <c r="F176" s="1">
        <v>0</v>
      </c>
      <c r="G176" s="2">
        <f t="shared" si="0"/>
        <v>11792.619999999999</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7.88</v>
      </c>
      <c r="D177" s="1">
        <f>'PR-RAS'!E181</f>
        <v>0</v>
      </c>
      <c r="E177" s="1">
        <v>0</v>
      </c>
      <c r="F177" s="1">
        <v>0</v>
      </c>
      <c r="G177" s="2">
        <f t="shared" si="0"/>
        <v>1.3868799999999999</v>
      </c>
      <c r="H177" s="2">
        <f t="shared" si="1"/>
        <v>0.12000000000000011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9619</v>
      </c>
      <c r="D178" s="1">
        <f>'PR-RAS'!E182</f>
        <v>15670.7</v>
      </c>
      <c r="E178" s="1">
        <v>0</v>
      </c>
      <c r="F178" s="1">
        <v>0</v>
      </c>
      <c r="G178" s="2">
        <f t="shared" si="0"/>
        <v>7249.9907999999996</v>
      </c>
      <c r="H178" s="2">
        <f t="shared" si="1"/>
        <v>0.2999999999992724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863.6</v>
      </c>
      <c r="D179" s="1">
        <f>'PR-RAS'!E183</f>
        <v>707.87</v>
      </c>
      <c r="E179" s="1">
        <v>0</v>
      </c>
      <c r="F179" s="1">
        <v>0</v>
      </c>
      <c r="G179" s="2">
        <f t="shared" si="0"/>
        <v>405.72252000000003</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422.08</v>
      </c>
      <c r="D180" s="1">
        <f>'PR-RAS'!E184</f>
        <v>6875.71</v>
      </c>
      <c r="E180" s="1">
        <v>0</v>
      </c>
      <c r="F180" s="1">
        <v>0</v>
      </c>
      <c r="G180" s="2">
        <f t="shared" si="0"/>
        <v>2537.0564999999997</v>
      </c>
      <c r="H180" s="2">
        <f t="shared" si="1"/>
        <v>0.3699999999999477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7874.98</v>
      </c>
      <c r="D181" s="1">
        <f>'PR-RAS'!E185</f>
        <v>8230.5300000000007</v>
      </c>
      <c r="E181" s="1">
        <v>0</v>
      </c>
      <c r="F181" s="1">
        <v>0</v>
      </c>
      <c r="G181" s="2">
        <f t="shared" si="0"/>
        <v>4380.4871999999996</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2661.27</v>
      </c>
      <c r="D182" s="1">
        <f>'PR-RAS'!E186</f>
        <v>4323.04</v>
      </c>
      <c r="E182" s="1">
        <v>0</v>
      </c>
      <c r="F182" s="1">
        <v>0</v>
      </c>
      <c r="G182" s="2">
        <f t="shared" si="0"/>
        <v>2046.6303499999999</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8234.1299999999992</v>
      </c>
      <c r="D183" s="1">
        <f>'PR-RAS'!E187</f>
        <v>32245.89</v>
      </c>
      <c r="E183" s="1">
        <v>0</v>
      </c>
      <c r="F183" s="1">
        <v>0</v>
      </c>
      <c r="G183" s="2">
        <f t="shared" si="0"/>
        <v>13236.11562</v>
      </c>
      <c r="H183" s="2">
        <f t="shared" si="1"/>
        <v>0.23999999999978172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13794.88</v>
      </c>
      <c r="D190" s="1">
        <f>'PR-RAS'!E194</f>
        <v>13771.830000000002</v>
      </c>
      <c r="E190" s="1">
        <v>0</v>
      </c>
      <c r="F190" s="1">
        <v>0</v>
      </c>
      <c r="G190" s="2">
        <f t="shared" si="0"/>
        <v>7812.9840599999998</v>
      </c>
      <c r="H190" s="2">
        <f t="shared" si="1"/>
        <v>0.28999999999905413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2318.0700000000002</v>
      </c>
      <c r="D191" s="1">
        <f>'PR-RAS'!E195</f>
        <v>2308.5</v>
      </c>
      <c r="E191" s="1">
        <v>0</v>
      </c>
      <c r="F191" s="1">
        <v>0</v>
      </c>
      <c r="G191" s="2">
        <f t="shared" si="0"/>
        <v>1317.6632999999999</v>
      </c>
      <c r="H191" s="2">
        <f t="shared" si="1"/>
        <v>0.57000000000016371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30.23</v>
      </c>
      <c r="D193" s="1">
        <f>'PR-RAS'!E197</f>
        <v>724.11</v>
      </c>
      <c r="E193" s="1">
        <v>0</v>
      </c>
      <c r="F193" s="1">
        <v>0</v>
      </c>
      <c r="G193" s="2">
        <f t="shared" si="0"/>
        <v>283.86240000000004</v>
      </c>
      <c r="H193" s="2">
        <f t="shared" si="1"/>
        <v>0.34000000000001407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81.25</v>
      </c>
      <c r="E194" s="1">
        <v>0</v>
      </c>
      <c r="F194" s="1">
        <v>0</v>
      </c>
      <c r="G194" s="2">
        <f t="shared" si="0"/>
        <v>46.802500000000002</v>
      </c>
      <c r="H194" s="2">
        <f t="shared" si="1"/>
        <v>0.25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1106.78</v>
      </c>
      <c r="D195" s="1">
        <f>'PR-RAS'!E199</f>
        <v>0</v>
      </c>
      <c r="E195" s="1">
        <v>0</v>
      </c>
      <c r="F195" s="1">
        <v>0</v>
      </c>
      <c r="G195" s="2">
        <f t="shared" si="0"/>
        <v>214.71531999999999</v>
      </c>
      <c r="H195" s="2">
        <f t="shared" si="1"/>
        <v>0.22000000000002728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522.6</v>
      </c>
      <c r="E196" s="1">
        <v>0</v>
      </c>
      <c r="F196" s="1">
        <v>0</v>
      </c>
      <c r="G196" s="2">
        <f t="shared" si="0"/>
        <v>203.81400000000002</v>
      </c>
      <c r="H196" s="2">
        <f t="shared" si="1"/>
        <v>0.39999999999997726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10259.799999999999</v>
      </c>
      <c r="D197" s="1">
        <f>'PR-RAS'!E201</f>
        <v>10135.370000000001</v>
      </c>
      <c r="E197" s="1">
        <v>0</v>
      </c>
      <c r="F197" s="1">
        <v>0</v>
      </c>
      <c r="G197" s="2">
        <f t="shared" si="0"/>
        <v>5983.9858400000003</v>
      </c>
      <c r="H197" s="2">
        <f t="shared" si="1"/>
        <v>0.57000000000152795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1335.17</v>
      </c>
      <c r="D198" s="1">
        <f>'PR-RAS'!E202</f>
        <v>1591.96</v>
      </c>
      <c r="E198" s="1">
        <v>0</v>
      </c>
      <c r="F198" s="1">
        <v>0</v>
      </c>
      <c r="G198" s="2">
        <f t="shared" si="0"/>
        <v>890.26073000000008</v>
      </c>
      <c r="H198" s="2">
        <f t="shared" si="1"/>
        <v>0.21000000000003638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83.45</v>
      </c>
      <c r="D204" s="1">
        <f>'PR-RAS'!E208</f>
        <v>0</v>
      </c>
      <c r="E204" s="1">
        <v>0</v>
      </c>
      <c r="F204" s="1">
        <v>0</v>
      </c>
      <c r="G204" s="2">
        <f t="shared" si="0"/>
        <v>16.940350000000002</v>
      </c>
      <c r="H204" s="2">
        <f t="shared" si="1"/>
        <v>0.45000000000000284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83.45</v>
      </c>
      <c r="D207" s="1">
        <f>'PR-RAS'!E211</f>
        <v>0</v>
      </c>
      <c r="E207" s="1">
        <v>0</v>
      </c>
      <c r="F207" s="1">
        <v>0</v>
      </c>
      <c r="G207" s="2">
        <f t="shared" si="0"/>
        <v>17.1907</v>
      </c>
      <c r="H207" s="2">
        <f t="shared" si="1"/>
        <v>0.45000000000000284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1251.72</v>
      </c>
      <c r="D212" s="1">
        <f>'PR-RAS'!E216</f>
        <v>1591.96</v>
      </c>
      <c r="E212" s="1">
        <v>0</v>
      </c>
      <c r="F212" s="1">
        <v>0</v>
      </c>
      <c r="G212" s="2">
        <f t="shared" si="0"/>
        <v>935.92004000000009</v>
      </c>
      <c r="H212" s="2">
        <f t="shared" si="1"/>
        <v>0.31999999999993634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1239.71</v>
      </c>
      <c r="D213" s="1">
        <f>'PR-RAS'!E217</f>
        <v>978.06</v>
      </c>
      <c r="E213" s="1">
        <v>0</v>
      </c>
      <c r="F213" s="1">
        <v>0</v>
      </c>
      <c r="G213" s="2">
        <f t="shared" si="0"/>
        <v>677.51595999999995</v>
      </c>
      <c r="H213" s="2">
        <f t="shared" si="1"/>
        <v>0.34999999999990905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12.01</v>
      </c>
      <c r="D215" s="1">
        <f>'PR-RAS'!E219</f>
        <v>613.9</v>
      </c>
      <c r="E215" s="1">
        <v>0</v>
      </c>
      <c r="F215" s="1">
        <v>0</v>
      </c>
      <c r="G215" s="2">
        <f t="shared" si="0"/>
        <v>265.31934000000001</v>
      </c>
      <c r="H215" s="2">
        <f t="shared" si="1"/>
        <v>0.11000000000002252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3005.45</v>
      </c>
      <c r="D258" s="1">
        <f>'PR-RAS'!E262</f>
        <v>3936.4</v>
      </c>
      <c r="E258" s="1">
        <v>0</v>
      </c>
      <c r="F258" s="1">
        <v>0</v>
      </c>
      <c r="G258" s="2">
        <f t="shared" si="0"/>
        <v>2795.7102500000001</v>
      </c>
      <c r="H258" s="2">
        <f t="shared" si="1"/>
        <v>0.84999999999990905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3005.45</v>
      </c>
      <c r="D265" s="1">
        <f>'PR-RAS'!E269</f>
        <v>3936.4</v>
      </c>
      <c r="E265" s="1">
        <v>0</v>
      </c>
      <c r="F265" s="1">
        <v>0</v>
      </c>
      <c r="G265" s="2">
        <f t="shared" si="0"/>
        <v>2871.8580000000002</v>
      </c>
      <c r="H265" s="2">
        <f t="shared" si="1"/>
        <v>0.84999999999990905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2705.6</v>
      </c>
      <c r="D266" s="1">
        <f>'PR-RAS'!E270</f>
        <v>3936.4</v>
      </c>
      <c r="E266" s="1">
        <v>0</v>
      </c>
      <c r="F266" s="1">
        <v>0</v>
      </c>
      <c r="G266" s="2">
        <f t="shared" si="0"/>
        <v>2803.2759999999998</v>
      </c>
      <c r="H266" s="2">
        <f t="shared" si="1"/>
        <v>0.8000000000001819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299.85000000000002</v>
      </c>
      <c r="D267" s="1">
        <f>'PR-RAS'!E271</f>
        <v>0</v>
      </c>
      <c r="E267" s="1">
        <v>0</v>
      </c>
      <c r="F267" s="1">
        <v>0</v>
      </c>
      <c r="G267" s="2">
        <f t="shared" si="0"/>
        <v>79.760100000000008</v>
      </c>
      <c r="H267" s="2">
        <f t="shared" si="1"/>
        <v>0.14999999999997726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1564123.8699999999</v>
      </c>
      <c r="D295" s="1">
        <f>'PR-RAS'!E299</f>
        <v>1930147.4399999997</v>
      </c>
      <c r="E295" s="1">
        <v>0</v>
      </c>
      <c r="F295" s="1">
        <v>0</v>
      </c>
      <c r="G295" s="2">
        <f t="shared" si="12"/>
        <v>1594779.1124999996</v>
      </c>
      <c r="H295" s="2">
        <f t="shared" si="13"/>
        <v>0.56999999983236194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36065.590000000084</v>
      </c>
      <c r="D296" s="1">
        <f>'PR-RAS'!E300</f>
        <v>0</v>
      </c>
      <c r="E296" s="1">
        <v>0</v>
      </c>
      <c r="F296" s="1">
        <v>0</v>
      </c>
      <c r="G296" s="2">
        <f t="shared" si="12"/>
        <v>10639.349050000024</v>
      </c>
      <c r="H296" s="2">
        <f t="shared" si="13"/>
        <v>0.40999999991618097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252072.59999999986</v>
      </c>
      <c r="E297" s="1">
        <v>0</v>
      </c>
      <c r="F297" s="1">
        <v>0</v>
      </c>
      <c r="G297" s="2">
        <f t="shared" si="12"/>
        <v>149226.97919999991</v>
      </c>
      <c r="H297" s="2">
        <f t="shared" si="13"/>
        <v>0.40000000013969839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86756.41</v>
      </c>
      <c r="D298" s="1">
        <f>'PR-RAS'!E302</f>
        <v>98451.03</v>
      </c>
      <c r="E298" s="1">
        <v>0</v>
      </c>
      <c r="F298" s="1">
        <v>0</v>
      </c>
      <c r="G298" s="2">
        <f t="shared" si="12"/>
        <v>84246.565589999984</v>
      </c>
      <c r="H298" s="2">
        <f t="shared" si="13"/>
        <v>0.44000000000232831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5852.6</v>
      </c>
      <c r="D300" s="1">
        <f>'PR-RAS'!E304</f>
        <v>18788.009999999998</v>
      </c>
      <c r="E300" s="1">
        <v>0</v>
      </c>
      <c r="F300" s="1">
        <v>0</v>
      </c>
      <c r="G300" s="2">
        <f t="shared" si="12"/>
        <v>12985.157379999999</v>
      </c>
      <c r="H300" s="2">
        <f t="shared" si="13"/>
        <v>0.40999999999803549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5697.05</v>
      </c>
      <c r="D301" s="1">
        <f>'PR-RAS'!E305</f>
        <v>4309.58</v>
      </c>
      <c r="E301" s="1">
        <v>0</v>
      </c>
      <c r="F301" s="1">
        <v>0</v>
      </c>
      <c r="G301" s="2">
        <f t="shared" si="12"/>
        <v>4294.8629999999994</v>
      </c>
      <c r="H301" s="2">
        <f t="shared" si="13"/>
        <v>0.47000000000025466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5807.48</v>
      </c>
      <c r="D355" s="1">
        <f>'PR-RAS'!E360</f>
        <v>9185.7899999999991</v>
      </c>
      <c r="E355" s="1">
        <v>0</v>
      </c>
      <c r="F355" s="1">
        <v>0</v>
      </c>
      <c r="G355" s="2">
        <f t="shared" si="12"/>
        <v>8559.3872399999982</v>
      </c>
      <c r="H355" s="2">
        <f t="shared" si="13"/>
        <v>0.69000000000050932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5807.48</v>
      </c>
      <c r="D368" s="1">
        <f>'PR-RAS'!E373</f>
        <v>9185.7899999999991</v>
      </c>
      <c r="E368" s="1">
        <v>0</v>
      </c>
      <c r="F368" s="1">
        <v>0</v>
      </c>
      <c r="G368" s="2">
        <f t="shared" si="12"/>
        <v>8873.7150199999996</v>
      </c>
      <c r="H368" s="2">
        <f t="shared" si="13"/>
        <v>0.69000000000050932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4865</v>
      </c>
      <c r="D374" s="1">
        <f>'PR-RAS'!E379</f>
        <v>8465.65</v>
      </c>
      <c r="E374" s="1">
        <v>0</v>
      </c>
      <c r="F374" s="1">
        <v>0</v>
      </c>
      <c r="G374" s="2">
        <f t="shared" si="12"/>
        <v>8130.0198999999993</v>
      </c>
      <c r="H374" s="2">
        <f t="shared" si="13"/>
        <v>0.3500000000003638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4865</v>
      </c>
      <c r="D381" s="1">
        <f>'PR-RAS'!E386</f>
        <v>8465.65</v>
      </c>
      <c r="E381" s="1">
        <v>0</v>
      </c>
      <c r="F381" s="1">
        <v>0</v>
      </c>
      <c r="G381" s="2">
        <f t="shared" si="12"/>
        <v>8282.5939999999991</v>
      </c>
      <c r="H381" s="2">
        <f t="shared" si="13"/>
        <v>0.3500000000003638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942.48</v>
      </c>
      <c r="D388" s="1">
        <f>'PR-RAS'!E393</f>
        <v>720.14</v>
      </c>
      <c r="E388" s="1">
        <v>0</v>
      </c>
      <c r="F388" s="1">
        <v>0</v>
      </c>
      <c r="G388" s="2">
        <f t="shared" si="12"/>
        <v>922.12812000000008</v>
      </c>
      <c r="H388" s="2">
        <f t="shared" si="13"/>
        <v>0.62000000000000455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942.48</v>
      </c>
      <c r="D389" s="1">
        <f>'PR-RAS'!E394</f>
        <v>720.14</v>
      </c>
      <c r="E389" s="1">
        <v>0</v>
      </c>
      <c r="F389" s="1">
        <v>0</v>
      </c>
      <c r="G389" s="2">
        <f t="shared" si="12"/>
        <v>924.51088000000016</v>
      </c>
      <c r="H389" s="2">
        <f t="shared" si="13"/>
        <v>0.62000000000000455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5807.48</v>
      </c>
      <c r="D413" s="1">
        <f>'PR-RAS'!E418</f>
        <v>9185.7899999999991</v>
      </c>
      <c r="E413" s="1">
        <v>0</v>
      </c>
      <c r="F413" s="1">
        <v>0</v>
      </c>
      <c r="G413" s="2">
        <f t="shared" si="12"/>
        <v>9961.772719999999</v>
      </c>
      <c r="H413" s="2">
        <f t="shared" si="13"/>
        <v>0.69000000000050932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82585.259999999995</v>
      </c>
      <c r="D415" s="1">
        <f>'PR-RAS'!E420</f>
        <v>8030.28</v>
      </c>
      <c r="E415" s="1">
        <v>0</v>
      </c>
      <c r="F415" s="1">
        <v>0</v>
      </c>
      <c r="G415" s="2">
        <f t="shared" si="12"/>
        <v>40839.369479999994</v>
      </c>
      <c r="H415" s="2">
        <f t="shared" si="13"/>
        <v>0.53999999999450665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1600189.46</v>
      </c>
      <c r="D417" s="1">
        <f>'PR-RAS'!E422</f>
        <v>1678074.8399999999</v>
      </c>
      <c r="E417" s="1">
        <v>0</v>
      </c>
      <c r="F417" s="1">
        <v>0</v>
      </c>
      <c r="G417" s="2">
        <f t="shared" si="12"/>
        <v>2061837.0822399997</v>
      </c>
      <c r="H417" s="2">
        <f t="shared" si="13"/>
        <v>0.62000000011175871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1569931.3499999999</v>
      </c>
      <c r="D418" s="1">
        <f>'PR-RAS'!E423</f>
        <v>1939333.2299999997</v>
      </c>
      <c r="E418" s="1">
        <v>0</v>
      </c>
      <c r="F418" s="1">
        <v>0</v>
      </c>
      <c r="G418" s="2">
        <f t="shared" si="12"/>
        <v>2272065.2867699997</v>
      </c>
      <c r="H418" s="2">
        <f t="shared" si="13"/>
        <v>0.57999999960884452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30258.110000000102</v>
      </c>
      <c r="D419" s="1">
        <f>'PR-RAS'!E424</f>
        <v>0</v>
      </c>
      <c r="E419" s="1">
        <v>0</v>
      </c>
      <c r="F419" s="1">
        <v>0</v>
      </c>
      <c r="G419" s="2">
        <f t="shared" si="12"/>
        <v>12647.889980000042</v>
      </c>
      <c r="H419" s="2">
        <f t="shared" si="13"/>
        <v>0.11000000010244548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261258.3899999999</v>
      </c>
      <c r="E420" s="1">
        <v>0</v>
      </c>
      <c r="F420" s="1">
        <v>0</v>
      </c>
      <c r="G420" s="2">
        <f t="shared" si="12"/>
        <v>218934.5308199999</v>
      </c>
      <c r="H420" s="2">
        <f t="shared" si="13"/>
        <v>0.38999999989755452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4171.1500000000087</v>
      </c>
      <c r="D421" s="1">
        <f>'PR-RAS'!E426</f>
        <v>90420.75</v>
      </c>
      <c r="E421" s="1">
        <v>0</v>
      </c>
      <c r="F421" s="1">
        <v>0</v>
      </c>
      <c r="G421" s="2">
        <f t="shared" si="12"/>
        <v>77705.313000000009</v>
      </c>
      <c r="H421" s="2">
        <f t="shared" si="13"/>
        <v>0.40000000000873115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5852.6</v>
      </c>
      <c r="D423" s="1">
        <f>'PR-RAS'!E428</f>
        <v>18788.009999999998</v>
      </c>
      <c r="E423" s="1">
        <v>0</v>
      </c>
      <c r="F423" s="1">
        <v>0</v>
      </c>
      <c r="G423" s="2">
        <f t="shared" si="12"/>
        <v>18326.877639999999</v>
      </c>
      <c r="H423" s="2">
        <f t="shared" si="13"/>
        <v>0.40999999999803549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1990.21</v>
      </c>
      <c r="D529" s="1">
        <f>'PR-RAS'!E535</f>
        <v>4163.42</v>
      </c>
      <c r="E529" s="1">
        <v>0</v>
      </c>
      <c r="F529" s="1">
        <v>0</v>
      </c>
      <c r="G529" s="2">
        <f t="shared" ref="G529:G836" si="14">(B529/1000)*(C529*1+D529*2)</f>
        <v>5447.4023999999999</v>
      </c>
      <c r="H529" s="2">
        <f t="shared" ref="H529:H836" si="15">ABS(C529-ROUND(C529,0))+ABS(D529-ROUND(D529,0))</f>
        <v>0.63000000000010914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1990.21</v>
      </c>
      <c r="D591" s="1">
        <f>'PR-RAS'!E597</f>
        <v>4163.42</v>
      </c>
      <c r="E591" s="1">
        <v>0</v>
      </c>
      <c r="F591" s="1">
        <v>0</v>
      </c>
      <c r="G591" s="2">
        <f t="shared" si="14"/>
        <v>6087.0594999999994</v>
      </c>
      <c r="H591" s="2">
        <f t="shared" si="15"/>
        <v>0.63000000000010914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1990.21</v>
      </c>
      <c r="D603" s="1">
        <f>'PR-RAS'!E609</f>
        <v>4163.42</v>
      </c>
      <c r="E603" s="1">
        <v>0</v>
      </c>
      <c r="F603" s="1">
        <v>0</v>
      </c>
      <c r="G603" s="2">
        <f t="shared" si="14"/>
        <v>6210.8640999999998</v>
      </c>
      <c r="H603" s="2">
        <f t="shared" si="15"/>
        <v>0.63000000000010914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1990.21</v>
      </c>
      <c r="D604" s="1">
        <f>'PR-RAS'!E610</f>
        <v>4163.42</v>
      </c>
      <c r="E604" s="1">
        <v>0</v>
      </c>
      <c r="F604" s="1">
        <v>0</v>
      </c>
      <c r="G604" s="2">
        <f t="shared" si="14"/>
        <v>6221.1811499999994</v>
      </c>
      <c r="H604" s="2">
        <f t="shared" si="15"/>
        <v>0.63000000000010914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1990.21</v>
      </c>
      <c r="D634" s="1">
        <f>'PR-RAS'!E640</f>
        <v>4163.42</v>
      </c>
      <c r="E634" s="1">
        <v>0</v>
      </c>
      <c r="F634" s="1">
        <v>0</v>
      </c>
      <c r="G634" s="2">
        <f t="shared" si="14"/>
        <v>6530.69265</v>
      </c>
      <c r="H634" s="2">
        <f t="shared" si="15"/>
        <v>0.63000000000010914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3856.77</v>
      </c>
      <c r="D635" s="1">
        <f>'PR-RAS'!E641</f>
        <v>0</v>
      </c>
      <c r="E635" s="1">
        <v>0</v>
      </c>
      <c r="F635" s="1">
        <v>0</v>
      </c>
      <c r="G635" s="2">
        <f t="shared" si="14"/>
        <v>2445.19218</v>
      </c>
      <c r="H635" s="2">
        <f t="shared" si="15"/>
        <v>0.23000000000001819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1600189.46</v>
      </c>
      <c r="D637" s="1">
        <f>'PR-RAS'!E643</f>
        <v>1678074.8399999999</v>
      </c>
      <c r="E637" s="1">
        <v>0</v>
      </c>
      <c r="F637" s="1">
        <v>0</v>
      </c>
      <c r="G637" s="2">
        <f t="shared" si="14"/>
        <v>3152231.6930399998</v>
      </c>
      <c r="H637" s="2">
        <f t="shared" si="15"/>
        <v>0.62000000011175871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1571921.5599999998</v>
      </c>
      <c r="D638" s="1">
        <f>'PR-RAS'!E644</f>
        <v>1943496.6499999997</v>
      </c>
      <c r="E638" s="1">
        <v>0</v>
      </c>
      <c r="F638" s="1">
        <v>0</v>
      </c>
      <c r="G638" s="2">
        <f t="shared" si="14"/>
        <v>3477328.7658199999</v>
      </c>
      <c r="H638" s="2">
        <f t="shared" si="15"/>
        <v>0.79000000050291419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28267.90000000014</v>
      </c>
      <c r="D639" s="1">
        <f>'PR-RAS'!E645</f>
        <v>0</v>
      </c>
      <c r="E639" s="1">
        <v>0</v>
      </c>
      <c r="F639" s="1">
        <v>0</v>
      </c>
      <c r="G639" s="2">
        <f t="shared" si="14"/>
        <v>18034.920200000088</v>
      </c>
      <c r="H639" s="2">
        <f t="shared" si="15"/>
        <v>9.9999999860301614E-2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265421.80999999982</v>
      </c>
      <c r="E640" s="1">
        <v>0</v>
      </c>
      <c r="F640" s="1">
        <v>0</v>
      </c>
      <c r="G640" s="2">
        <f t="shared" si="14"/>
        <v>339209.07317999977</v>
      </c>
      <c r="H640" s="2">
        <f t="shared" si="15"/>
        <v>0.19000000017695129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8027.9200000000092</v>
      </c>
      <c r="D641" s="1">
        <f>'PR-RAS'!E647</f>
        <v>90420.75</v>
      </c>
      <c r="E641" s="1">
        <v>0</v>
      </c>
      <c r="F641" s="1">
        <v>0</v>
      </c>
      <c r="G641" s="2">
        <f t="shared" si="14"/>
        <v>120876.42880000001</v>
      </c>
      <c r="H641" s="2">
        <f t="shared" si="15"/>
        <v>0.32999999999083229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36295.820000000153</v>
      </c>
      <c r="D643" s="1">
        <f>'PR-RAS'!E649</f>
        <v>0</v>
      </c>
      <c r="E643" s="1">
        <v>0</v>
      </c>
      <c r="F643" s="1">
        <v>0</v>
      </c>
      <c r="G643" s="2">
        <f t="shared" si="14"/>
        <v>23301.916440000099</v>
      </c>
      <c r="H643" s="2">
        <f t="shared" si="15"/>
        <v>0.17999999984749593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175001.05999999982</v>
      </c>
      <c r="E644" s="1">
        <v>0</v>
      </c>
      <c r="F644" s="1">
        <v>0</v>
      </c>
      <c r="G644" s="2">
        <f t="shared" si="14"/>
        <v>225051.36315999978</v>
      </c>
      <c r="H644" s="2">
        <f t="shared" si="15"/>
        <v>5.9999999823048711E-2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859687.04</v>
      </c>
      <c r="D645" s="1">
        <f>'PR-RAS'!E651</f>
        <v>0</v>
      </c>
      <c r="E645" s="1">
        <v>0</v>
      </c>
      <c r="F645" s="1">
        <v>0</v>
      </c>
      <c r="G645" s="2">
        <f t="shared" si="14"/>
        <v>553638.45376000006</v>
      </c>
      <c r="H645" s="2">
        <f t="shared" si="15"/>
        <v>4.0000000037252903E-2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54030.05</v>
      </c>
      <c r="D646" s="1">
        <f>'PR-RAS'!E653</f>
        <v>113507.4</v>
      </c>
      <c r="E646" s="1">
        <v>0</v>
      </c>
      <c r="F646" s="1">
        <v>0</v>
      </c>
      <c r="G646" s="2">
        <f t="shared" si="14"/>
        <v>181273.92825</v>
      </c>
      <c r="H646" s="2">
        <f t="shared" si="15"/>
        <v>0.44999999999708962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539051.88</v>
      </c>
      <c r="D647" s="1">
        <f>'PR-RAS'!E654</f>
        <v>582338.46</v>
      </c>
      <c r="E647" s="1">
        <v>0</v>
      </c>
      <c r="F647" s="1">
        <v>0</v>
      </c>
      <c r="G647" s="2">
        <f t="shared" si="14"/>
        <v>1100608.8047999998</v>
      </c>
      <c r="H647" s="2">
        <f t="shared" si="15"/>
        <v>0.57999999995809048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514963.8</v>
      </c>
      <c r="D648" s="1">
        <f>'PR-RAS'!E655</f>
        <v>578474.21</v>
      </c>
      <c r="E648" s="1">
        <v>0</v>
      </c>
      <c r="F648" s="1">
        <v>0</v>
      </c>
      <c r="G648" s="2">
        <f t="shared" si="14"/>
        <v>1081727.20634</v>
      </c>
      <c r="H648" s="2">
        <f t="shared" si="15"/>
        <v>0.40999999997438863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78118.130000000063</v>
      </c>
      <c r="D649" s="1">
        <f>'PR-RAS'!E656</f>
        <v>117371.65000000002</v>
      </c>
      <c r="E649" s="1">
        <v>0</v>
      </c>
      <c r="F649" s="1">
        <v>0</v>
      </c>
      <c r="G649" s="2">
        <f t="shared" si="14"/>
        <v>202734.20664000008</v>
      </c>
      <c r="H649" s="2">
        <f t="shared" si="15"/>
        <v>0.48000000003958121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116</v>
      </c>
      <c r="D651" s="1">
        <f>'PR-RAS'!E658</f>
        <v>116</v>
      </c>
      <c r="E651" s="1">
        <v>0</v>
      </c>
      <c r="F651" s="1">
        <v>0</v>
      </c>
      <c r="G651" s="2">
        <f t="shared" si="14"/>
        <v>226.20000000000002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98</v>
      </c>
      <c r="D653" s="1">
        <f>'PR-RAS'!E660</f>
        <v>98</v>
      </c>
      <c r="E653" s="1">
        <v>0</v>
      </c>
      <c r="F653" s="1">
        <v>0</v>
      </c>
      <c r="G653" s="2">
        <f t="shared" si="14"/>
        <v>191.68800000000002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2123.1999999999998</v>
      </c>
      <c r="E670" s="1">
        <v>0</v>
      </c>
      <c r="F670" s="1">
        <v>0</v>
      </c>
      <c r="G670" s="2">
        <f t="shared" si="14"/>
        <v>2840.8415999999997</v>
      </c>
      <c r="H670" s="2">
        <f t="shared" si="15"/>
        <v>0.1999999999998181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1177377.07</v>
      </c>
      <c r="D677" s="1">
        <f>'PR-RAS'!E684</f>
        <v>1216793.29</v>
      </c>
      <c r="E677" s="1">
        <v>0</v>
      </c>
      <c r="F677" s="1">
        <v>0</v>
      </c>
      <c r="G677" s="2">
        <f t="shared" si="14"/>
        <v>2441011.4274000004</v>
      </c>
      <c r="H677" s="2">
        <f t="shared" si="15"/>
        <v>0.36000000010244548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48083.8</v>
      </c>
      <c r="D717" s="1">
        <f>'PR-RAS'!E724</f>
        <v>46672.61</v>
      </c>
      <c r="E717" s="1">
        <v>0</v>
      </c>
      <c r="F717" s="1">
        <v>0</v>
      </c>
      <c r="G717" s="2">
        <f t="shared" si="14"/>
        <v>101263.17832000001</v>
      </c>
      <c r="H717" s="2">
        <f t="shared" si="15"/>
        <v>0.58999999999650754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441.44</v>
      </c>
      <c r="E726" s="1">
        <v>0</v>
      </c>
      <c r="F726" s="1">
        <v>0</v>
      </c>
      <c r="G726" s="2">
        <f t="shared" si="14"/>
        <v>1920.2639999999999</v>
      </c>
      <c r="H726" s="2">
        <f t="shared" si="15"/>
        <v>0.68000000000000682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28318.07</v>
      </c>
      <c r="D727" s="1">
        <f>'PR-RAS'!E734</f>
        <v>29122.63</v>
      </c>
      <c r="E727" s="1">
        <v>0</v>
      </c>
      <c r="F727" s="1">
        <v>0</v>
      </c>
      <c r="G727" s="2">
        <f t="shared" si="14"/>
        <v>62844.977579999999</v>
      </c>
      <c r="H727" s="2">
        <f t="shared" si="15"/>
        <v>0.43999999999869033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53.78</v>
      </c>
      <c r="D729" s="1">
        <f>'PR-RAS'!E736</f>
        <v>6447.41</v>
      </c>
      <c r="E729" s="1">
        <v>0</v>
      </c>
      <c r="F729" s="1">
        <v>0</v>
      </c>
      <c r="G729" s="2">
        <f t="shared" si="14"/>
        <v>9426.5807999999997</v>
      </c>
      <c r="H729" s="2">
        <f t="shared" si="15"/>
        <v>0.62999999999985334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2353.0500000000002</v>
      </c>
      <c r="D731" s="1">
        <f>'PR-RAS'!E738</f>
        <v>8097.93</v>
      </c>
      <c r="E731" s="1">
        <v>0</v>
      </c>
      <c r="F731" s="1">
        <v>0</v>
      </c>
      <c r="G731" s="2">
        <f t="shared" si="14"/>
        <v>13540.704299999999</v>
      </c>
      <c r="H731" s="2">
        <f t="shared" si="15"/>
        <v>0.11999999999989086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3764.98</v>
      </c>
      <c r="D732" s="1">
        <f>'PR-RAS'!E739</f>
        <v>0</v>
      </c>
      <c r="E732" s="1">
        <v>0</v>
      </c>
      <c r="F732" s="1">
        <v>0</v>
      </c>
      <c r="G732" s="2">
        <f t="shared" si="14"/>
        <v>2752.2003799999998</v>
      </c>
      <c r="H732" s="2">
        <f t="shared" si="15"/>
        <v>1.999999999998181E-2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2318.0700000000002</v>
      </c>
      <c r="D734" s="1">
        <f>'PR-RAS'!E741</f>
        <v>2308.5</v>
      </c>
      <c r="E734" s="1">
        <v>0</v>
      </c>
      <c r="F734" s="1">
        <v>0</v>
      </c>
      <c r="G734" s="2">
        <f t="shared" si="14"/>
        <v>5083.4063099999994</v>
      </c>
      <c r="H734" s="2">
        <f t="shared" si="15"/>
        <v>0.57000000000016371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83.45</v>
      </c>
      <c r="D753" s="1">
        <f>'PR-RAS'!E760</f>
        <v>0</v>
      </c>
      <c r="E753" s="1">
        <v>0</v>
      </c>
      <c r="F753" s="1">
        <v>0</v>
      </c>
      <c r="G753" s="2">
        <f t="shared" si="14"/>
        <v>62.754400000000004</v>
      </c>
      <c r="H753" s="2">
        <f t="shared" si="15"/>
        <v>0.45000000000000284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2705.6</v>
      </c>
      <c r="D843" s="1">
        <f>'PR-RAS'!E850</f>
        <v>3936.4</v>
      </c>
      <c r="E843" s="1">
        <v>0</v>
      </c>
      <c r="F843" s="1">
        <v>0</v>
      </c>
      <c r="G843" s="2">
        <f t="shared" si="34"/>
        <v>8907.0127999999986</v>
      </c>
      <c r="H843" s="2">
        <f t="shared" si="35"/>
        <v>0.8000000000001819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299.85000000000002</v>
      </c>
      <c r="D848" s="1">
        <f>'PR-RAS'!E855</f>
        <v>0</v>
      </c>
      <c r="E848" s="1">
        <v>0</v>
      </c>
      <c r="F848" s="1">
        <v>0</v>
      </c>
      <c r="G848" s="2">
        <f t="shared" si="34"/>
        <v>253.97295000000003</v>
      </c>
      <c r="H848" s="2">
        <f t="shared" si="35"/>
        <v>0.14999999999997726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1990.21</v>
      </c>
      <c r="D975" s="1">
        <f>'PR-RAS'!E982</f>
        <v>0</v>
      </c>
      <c r="E975" s="1">
        <v>0</v>
      </c>
      <c r="F975" s="1">
        <v>0</v>
      </c>
      <c r="G975" s="2">
        <f t="shared" si="34"/>
        <v>1938.4645399999999</v>
      </c>
      <c r="H975" s="2">
        <f t="shared" si="35"/>
        <v>0.21000000000003638</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238717.62</v>
      </c>
      <c r="D1582" s="6"/>
      <c r="E1582" s="6">
        <v>0</v>
      </c>
      <c r="F1582" s="6">
        <v>0</v>
      </c>
      <c r="G1582" s="7">
        <f t="shared" ref="G1582:G1686" si="70">B1582/1000*C1582</f>
        <v>238.71762000000001</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1758109.65</v>
      </c>
      <c r="D1583" s="1">
        <v>0</v>
      </c>
      <c r="E1583" s="1">
        <v>0</v>
      </c>
      <c r="F1583" s="1">
        <v>0</v>
      </c>
      <c r="G1583" s="2">
        <f t="shared" si="70"/>
        <v>3516.2192999999997</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1748923.8599999999</v>
      </c>
      <c r="D1585" s="1">
        <v>0</v>
      </c>
      <c r="E1585" s="1">
        <v>0</v>
      </c>
      <c r="F1585" s="1">
        <v>0</v>
      </c>
      <c r="G1585" s="2">
        <f t="shared" si="70"/>
        <v>6995.6954399999995</v>
      </c>
      <c r="H1585" s="2">
        <f t="shared" si="71"/>
        <v>0.14000000013038516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1442046.3</v>
      </c>
      <c r="D1586" s="1">
        <v>0</v>
      </c>
      <c r="E1586" s="1">
        <v>0</v>
      </c>
      <c r="F1586" s="1">
        <v>0</v>
      </c>
      <c r="G1586" s="2">
        <f t="shared" si="70"/>
        <v>7210.2315000000008</v>
      </c>
      <c r="H1586" s="2">
        <f t="shared" si="71"/>
        <v>0.30000000004656613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302924.34999999998</v>
      </c>
      <c r="D1587" s="1">
        <v>0</v>
      </c>
      <c r="E1587" s="1">
        <v>0</v>
      </c>
      <c r="F1587" s="1">
        <v>0</v>
      </c>
      <c r="G1587" s="2">
        <f t="shared" si="70"/>
        <v>1817.5460999999998</v>
      </c>
      <c r="H1587" s="2">
        <f t="shared" si="71"/>
        <v>0.34999999997671694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1592.96</v>
      </c>
      <c r="D1588" s="1">
        <v>0</v>
      </c>
      <c r="E1588" s="1">
        <v>0</v>
      </c>
      <c r="F1588" s="1">
        <v>0</v>
      </c>
      <c r="G1588" s="2">
        <f t="shared" si="70"/>
        <v>11.15072</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2360.25</v>
      </c>
      <c r="D1593" s="1">
        <v>0</v>
      </c>
      <c r="E1593" s="1">
        <v>0</v>
      </c>
      <c r="F1593" s="1">
        <v>0</v>
      </c>
      <c r="G1593" s="2">
        <f t="shared" si="70"/>
        <v>28.323</v>
      </c>
      <c r="H1593" s="2">
        <f t="shared" si="71"/>
        <v>0.25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9185.7900000000009</v>
      </c>
      <c r="D1594" s="1">
        <v>0</v>
      </c>
      <c r="E1594" s="1">
        <v>0</v>
      </c>
      <c r="F1594" s="1">
        <v>0</v>
      </c>
      <c r="G1594" s="2">
        <f t="shared" si="70"/>
        <v>119.41527000000001</v>
      </c>
      <c r="H1594" s="2">
        <f t="shared" si="71"/>
        <v>0.20999999999912689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1683788.1300000001</v>
      </c>
      <c r="D1602" s="1">
        <v>0</v>
      </c>
      <c r="E1602" s="1">
        <v>0</v>
      </c>
      <c r="F1602" s="1">
        <v>0</v>
      </c>
      <c r="G1602" s="2">
        <f t="shared" si="70"/>
        <v>35359.550730000003</v>
      </c>
      <c r="H1602" s="2">
        <f t="shared" si="71"/>
        <v>0.13000000012107193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1673982.58</v>
      </c>
      <c r="D1604" s="1">
        <v>0</v>
      </c>
      <c r="E1604" s="1">
        <v>0</v>
      </c>
      <c r="F1604" s="1">
        <v>0</v>
      </c>
      <c r="G1604" s="2">
        <f t="shared" si="70"/>
        <v>38501.599340000001</v>
      </c>
      <c r="H1604" s="2">
        <f t="shared" si="71"/>
        <v>0.41999999992549419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1416377.53</v>
      </c>
      <c r="D1605" s="1">
        <v>0</v>
      </c>
      <c r="E1605" s="1">
        <v>0</v>
      </c>
      <c r="F1605" s="1">
        <v>0</v>
      </c>
      <c r="G1605" s="2">
        <f t="shared" si="70"/>
        <v>33993.060720000001</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255774.33</v>
      </c>
      <c r="D1606" s="1">
        <v>0</v>
      </c>
      <c r="E1606" s="1">
        <v>0</v>
      </c>
      <c r="F1606" s="1">
        <v>0</v>
      </c>
      <c r="G1606" s="2">
        <f t="shared" si="70"/>
        <v>6394.3582500000002</v>
      </c>
      <c r="H1606" s="2">
        <f t="shared" si="71"/>
        <v>0.32999999998719431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1811.68</v>
      </c>
      <c r="D1607" s="1">
        <v>0</v>
      </c>
      <c r="E1607" s="1">
        <v>0</v>
      </c>
      <c r="F1607" s="1">
        <v>0</v>
      </c>
      <c r="G1607" s="2">
        <f t="shared" si="70"/>
        <v>47.103679999999997</v>
      </c>
      <c r="H1607" s="2">
        <f t="shared" si="71"/>
        <v>0.31999999999993634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19.04</v>
      </c>
      <c r="D1610" s="1">
        <v>0</v>
      </c>
      <c r="E1610" s="1">
        <v>0</v>
      </c>
      <c r="F1610" s="1">
        <v>0</v>
      </c>
      <c r="G1610" s="2">
        <f t="shared" si="70"/>
        <v>0.55215999999999998</v>
      </c>
      <c r="H1610" s="2">
        <f t="shared" si="71"/>
        <v>3.9999999999999147E-2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9805.5499999999993</v>
      </c>
      <c r="D1613" s="1">
        <v>0</v>
      </c>
      <c r="E1613" s="1">
        <v>0</v>
      </c>
      <c r="F1613" s="1">
        <v>0</v>
      </c>
      <c r="G1613" s="2">
        <f t="shared" si="70"/>
        <v>313.77760000000001</v>
      </c>
      <c r="H1613" s="2">
        <f t="shared" si="71"/>
        <v>0.4500000000007276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313039.1399999999</v>
      </c>
      <c r="D1621" s="1">
        <v>0</v>
      </c>
      <c r="E1621" s="1">
        <v>0</v>
      </c>
      <c r="F1621" s="1">
        <v>0</v>
      </c>
      <c r="G1621" s="2">
        <f t="shared" si="70"/>
        <v>12521.565599999996</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313039.14</v>
      </c>
      <c r="D1681" s="1">
        <v>0</v>
      </c>
      <c r="E1681" s="1">
        <v>0</v>
      </c>
      <c r="F1681" s="1">
        <v>0</v>
      </c>
      <c r="G1681" s="2">
        <f t="shared" si="70"/>
        <v>31303.914000000004</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311552.84000000003</v>
      </c>
      <c r="D1683" s="1">
        <v>0</v>
      </c>
      <c r="E1683" s="1">
        <v>0</v>
      </c>
      <c r="F1683" s="1">
        <v>0</v>
      </c>
      <c r="G1683" s="2">
        <f t="shared" si="70"/>
        <v>31778.38968</v>
      </c>
      <c r="H1683" s="2">
        <f t="shared" si="71"/>
        <v>0.15999999997438863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381.91</v>
      </c>
      <c r="D1684" s="1">
        <v>0</v>
      </c>
      <c r="E1684" s="1">
        <v>0</v>
      </c>
      <c r="F1684" s="1">
        <v>0</v>
      </c>
      <c r="G1684" s="2">
        <f t="shared" si="70"/>
        <v>39.336730000000003</v>
      </c>
      <c r="H1684" s="2">
        <f t="shared" si="71"/>
        <v>8.9999999999974989E-2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1104.3900000000001</v>
      </c>
      <c r="D1686" s="13">
        <v>0</v>
      </c>
      <c r="E1686" s="13">
        <v>0</v>
      </c>
      <c r="F1686" s="13">
        <v>0</v>
      </c>
      <c r="G1686" s="14">
        <f t="shared" si="70"/>
        <v>115.96095000000001</v>
      </c>
      <c r="H1686" s="14">
        <f t="shared" si="71"/>
        <v>0.39000000000010004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15430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1600189.46</v>
      </c>
      <c r="I16" s="298">
        <f>'PR-RAS'!E6</f>
        <v>1678074.8399999999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1564123.8699999999</v>
      </c>
      <c r="I17" s="298">
        <f>'PR-RAS'!E152</f>
        <v>1930147.4399999997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36295.820000000153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175001.05999999982</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238717.62</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313039.1399999999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313039.14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4" zoomScaleNormal="100" workbookViewId="0">
      <selection activeCell="D647" sqref="D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1600189.46</v>
      </c>
      <c r="E6" s="59">
        <f>E7+E43+E49+E82+E106+E125+E134+E140</f>
        <v>1678074.8399999999</v>
      </c>
      <c r="F6" s="44">
        <f t="shared" ref="F6:F132" si="0">IF(D6&lt;&gt;0,IF(E6/D6&gt;=100,"&gt;&gt;100",E6/D6*100),"-")</f>
        <v>104.86725990558642</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1211095.23</v>
      </c>
      <c r="E49" s="59">
        <f>E50+E53+E58+E61+E64+E68+E71+E74+E77</f>
        <v>1302784.1499999999</v>
      </c>
      <c r="F49" s="44">
        <f t="shared" si="0"/>
        <v>107.5707440446281</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2123.1999999999998</v>
      </c>
      <c r="F61" s="44" t="str">
        <f t="shared" si="0"/>
        <v>-</v>
      </c>
    </row>
    <row r="62" spans="1:6" ht="12.75" customHeight="1" x14ac:dyDescent="0.2">
      <c r="A62" s="62">
        <v>6341</v>
      </c>
      <c r="B62" s="64" t="s">
        <v>174</v>
      </c>
      <c r="C62" s="267" t="s">
        <v>175</v>
      </c>
      <c r="D62" s="193">
        <v>0</v>
      </c>
      <c r="E62" s="193">
        <v>2123.1999999999998</v>
      </c>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1177377.07</v>
      </c>
      <c r="E68" s="59">
        <f t="shared" si="11"/>
        <v>1216793.29</v>
      </c>
      <c r="F68" s="44">
        <f t="shared" si="0"/>
        <v>103.34779918892085</v>
      </c>
    </row>
    <row r="69" spans="1:6" ht="12.75" customHeight="1" x14ac:dyDescent="0.2">
      <c r="A69" s="62" t="s">
        <v>188</v>
      </c>
      <c r="B69" s="63" t="s">
        <v>189</v>
      </c>
      <c r="C69" s="267" t="s">
        <v>188</v>
      </c>
      <c r="D69" s="193">
        <v>1177377.07</v>
      </c>
      <c r="E69" s="193">
        <v>1216793.29</v>
      </c>
      <c r="F69" s="44">
        <f t="shared" si="0"/>
        <v>103.34779918892085</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33718.160000000003</v>
      </c>
      <c r="E77" s="59">
        <f t="shared" si="14"/>
        <v>83867.66</v>
      </c>
      <c r="F77" s="44">
        <f t="shared" si="0"/>
        <v>248.73142543958505</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33718.160000000003</v>
      </c>
      <c r="E80" s="193">
        <v>83867.66</v>
      </c>
      <c r="F80" s="44">
        <f t="shared" si="0"/>
        <v>248.73142543958505</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69162.8</v>
      </c>
      <c r="E106" s="59">
        <f>E107+E112+E120+E124</f>
        <v>63359.11</v>
      </c>
      <c r="F106" s="44">
        <f t="shared" si="0"/>
        <v>91.608653784982678</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69162.8</v>
      </c>
      <c r="E112" s="59">
        <f t="shared" si="20"/>
        <v>63359.11</v>
      </c>
      <c r="F112" s="44">
        <f t="shared" si="0"/>
        <v>91.608653784982678</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69162.8</v>
      </c>
      <c r="E117" s="193">
        <v>63359.11</v>
      </c>
      <c r="F117" s="44">
        <f t="shared" si="0"/>
        <v>91.608653784982678</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19535.91</v>
      </c>
      <c r="E125" s="59">
        <f t="shared" si="22"/>
        <v>16820.91</v>
      </c>
      <c r="F125" s="44">
        <f t="shared" si="0"/>
        <v>86.102515828543432</v>
      </c>
    </row>
    <row r="126" spans="1:6" ht="12.75" customHeight="1" x14ac:dyDescent="0.2">
      <c r="A126" s="62">
        <v>661</v>
      </c>
      <c r="B126" s="64" t="s">
        <v>302</v>
      </c>
      <c r="C126" s="267" t="s">
        <v>303</v>
      </c>
      <c r="D126" s="59">
        <f t="shared" ref="D126:E126" si="23">SUM(D127:D128)</f>
        <v>18195.91</v>
      </c>
      <c r="E126" s="59">
        <f t="shared" si="23"/>
        <v>15488.31</v>
      </c>
      <c r="F126" s="44">
        <f t="shared" si="0"/>
        <v>85.119732950976342</v>
      </c>
    </row>
    <row r="127" spans="1:6" ht="12.75" customHeight="1" x14ac:dyDescent="0.2">
      <c r="A127" s="62">
        <v>6614</v>
      </c>
      <c r="B127" s="64" t="s">
        <v>304</v>
      </c>
      <c r="C127" s="267" t="s">
        <v>305</v>
      </c>
      <c r="D127" s="193">
        <v>0</v>
      </c>
      <c r="E127" s="193">
        <v>0</v>
      </c>
      <c r="F127" s="44" t="str">
        <f t="shared" si="0"/>
        <v>-</v>
      </c>
    </row>
    <row r="128" spans="1:6" ht="12.75" customHeight="1" x14ac:dyDescent="0.2">
      <c r="A128" s="62">
        <v>6615</v>
      </c>
      <c r="B128" s="64" t="s">
        <v>306</v>
      </c>
      <c r="C128" s="267" t="s">
        <v>307</v>
      </c>
      <c r="D128" s="193">
        <v>18195.91</v>
      </c>
      <c r="E128" s="193">
        <v>15488.31</v>
      </c>
      <c r="F128" s="44">
        <f t="shared" si="0"/>
        <v>85.119732950976342</v>
      </c>
    </row>
    <row r="129" spans="1:6" ht="36" x14ac:dyDescent="0.2">
      <c r="A129" s="62">
        <v>663</v>
      </c>
      <c r="B129" s="181" t="s">
        <v>308</v>
      </c>
      <c r="C129" s="267" t="s">
        <v>309</v>
      </c>
      <c r="D129" s="59">
        <f t="shared" ref="D129:E129" si="24">SUM(D130:D133)</f>
        <v>1340</v>
      </c>
      <c r="E129" s="59">
        <f t="shared" si="24"/>
        <v>1332.6</v>
      </c>
      <c r="F129" s="44">
        <f t="shared" si="0"/>
        <v>99.447761194029852</v>
      </c>
    </row>
    <row r="130" spans="1:6" ht="12.75" customHeight="1" x14ac:dyDescent="0.2">
      <c r="A130" s="62">
        <v>6631</v>
      </c>
      <c r="B130" s="64" t="s">
        <v>310</v>
      </c>
      <c r="C130" s="267" t="s">
        <v>311</v>
      </c>
      <c r="D130" s="193">
        <v>1340</v>
      </c>
      <c r="E130" s="193">
        <v>432.6</v>
      </c>
      <c r="F130" s="44">
        <f t="shared" si="0"/>
        <v>32.28358208955224</v>
      </c>
    </row>
    <row r="131" spans="1:6" ht="12.75" customHeight="1" x14ac:dyDescent="0.2">
      <c r="A131" s="62">
        <v>6632</v>
      </c>
      <c r="B131" s="181" t="s">
        <v>312</v>
      </c>
      <c r="C131" s="267" t="s">
        <v>313</v>
      </c>
      <c r="D131" s="193">
        <v>0</v>
      </c>
      <c r="E131" s="193">
        <v>900</v>
      </c>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300395.52000000002</v>
      </c>
      <c r="E134" s="59">
        <f t="shared" si="25"/>
        <v>295110.67</v>
      </c>
      <c r="F134" s="44">
        <f t="shared" ref="F134:F229" si="26">IF(D134&lt;&gt;0,IF(E134/D134&gt;=100,"&gt;&gt;100",E134/D134*100),"-")</f>
        <v>98.240702790773966</v>
      </c>
    </row>
    <row r="135" spans="1:6" ht="24" x14ac:dyDescent="0.2">
      <c r="A135" s="62">
        <v>671</v>
      </c>
      <c r="B135" s="181" t="s">
        <v>320</v>
      </c>
      <c r="C135" s="267" t="s">
        <v>321</v>
      </c>
      <c r="D135" s="59">
        <f t="shared" ref="D135:E135" si="27">SUM(D136:D138)</f>
        <v>300395.52000000002</v>
      </c>
      <c r="E135" s="59">
        <f t="shared" si="27"/>
        <v>295110.67</v>
      </c>
      <c r="F135" s="44">
        <f t="shared" si="26"/>
        <v>98.240702790773966</v>
      </c>
    </row>
    <row r="136" spans="1:6" ht="12.75" customHeight="1" x14ac:dyDescent="0.2">
      <c r="A136" s="62">
        <v>6711</v>
      </c>
      <c r="B136" s="64" t="s">
        <v>322</v>
      </c>
      <c r="C136" s="267" t="s">
        <v>323</v>
      </c>
      <c r="D136" s="193">
        <v>295653.76000000001</v>
      </c>
      <c r="E136" s="193">
        <v>295110.67</v>
      </c>
      <c r="F136" s="44">
        <f t="shared" si="26"/>
        <v>99.816308779567009</v>
      </c>
    </row>
    <row r="137" spans="1:6" ht="24" x14ac:dyDescent="0.2">
      <c r="A137" s="62">
        <v>6712</v>
      </c>
      <c r="B137" s="181" t="s">
        <v>324</v>
      </c>
      <c r="C137" s="267" t="s">
        <v>325</v>
      </c>
      <c r="D137" s="193">
        <v>2415</v>
      </c>
      <c r="E137" s="193"/>
      <c r="F137" s="44">
        <f t="shared" si="26"/>
        <v>0</v>
      </c>
    </row>
    <row r="138" spans="1:6" ht="24" x14ac:dyDescent="0.2">
      <c r="A138" s="62" t="s">
        <v>326</v>
      </c>
      <c r="B138" s="64" t="s">
        <v>327</v>
      </c>
      <c r="C138" s="267" t="s">
        <v>326</v>
      </c>
      <c r="D138" s="193">
        <v>2326.7600000000002</v>
      </c>
      <c r="E138" s="193"/>
      <c r="F138" s="44">
        <f t="shared" si="26"/>
        <v>0</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1564123.8699999999</v>
      </c>
      <c r="E152" s="59">
        <f>E153+E164+E202+E221+E230+E262+E273</f>
        <v>1930147.4399999997</v>
      </c>
      <c r="F152" s="44">
        <f t="shared" si="26"/>
        <v>123.40118816804451</v>
      </c>
    </row>
    <row r="153" spans="1:6" ht="12.75" customHeight="1" x14ac:dyDescent="0.2">
      <c r="A153" s="62">
        <v>31</v>
      </c>
      <c r="B153" s="63" t="s">
        <v>355</v>
      </c>
      <c r="C153" s="267" t="s">
        <v>34</v>
      </c>
      <c r="D153" s="59">
        <f t="shared" ref="D153:E153" si="30">D154+D159+D160</f>
        <v>1286773</v>
      </c>
      <c r="E153" s="59">
        <f t="shared" si="30"/>
        <v>1610712.5799999998</v>
      </c>
      <c r="F153" s="44">
        <f t="shared" si="26"/>
        <v>125.17457080619504</v>
      </c>
    </row>
    <row r="154" spans="1:6" ht="12.75" customHeight="1" x14ac:dyDescent="0.2">
      <c r="A154" s="62">
        <v>311</v>
      </c>
      <c r="B154" s="63" t="s">
        <v>356</v>
      </c>
      <c r="C154" s="267" t="s">
        <v>357</v>
      </c>
      <c r="D154" s="59">
        <f t="shared" ref="D154:E154" si="31">SUM(D155:D158)</f>
        <v>1060228.97</v>
      </c>
      <c r="E154" s="59">
        <f t="shared" si="31"/>
        <v>1372305.92</v>
      </c>
      <c r="F154" s="44">
        <f t="shared" si="26"/>
        <v>129.434863489912</v>
      </c>
    </row>
    <row r="155" spans="1:6" ht="12.75" customHeight="1" x14ac:dyDescent="0.2">
      <c r="A155" s="62">
        <v>3111</v>
      </c>
      <c r="B155" s="63" t="s">
        <v>358</v>
      </c>
      <c r="C155" s="267" t="s">
        <v>359</v>
      </c>
      <c r="D155" s="193">
        <v>1016418.96</v>
      </c>
      <c r="E155" s="193">
        <v>1330258.26</v>
      </c>
      <c r="F155" s="44">
        <f t="shared" si="26"/>
        <v>130.87696238960359</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41062.79</v>
      </c>
      <c r="E157" s="193">
        <v>38450.449999999997</v>
      </c>
      <c r="F157" s="44">
        <f t="shared" si="26"/>
        <v>93.638181916036373</v>
      </c>
    </row>
    <row r="158" spans="1:6" ht="12.75" customHeight="1" x14ac:dyDescent="0.2">
      <c r="A158" s="62">
        <v>3114</v>
      </c>
      <c r="B158" s="64" t="s">
        <v>364</v>
      </c>
      <c r="C158" s="267" t="s">
        <v>365</v>
      </c>
      <c r="D158" s="193">
        <v>2747.22</v>
      </c>
      <c r="E158" s="193">
        <v>3597.21</v>
      </c>
      <c r="F158" s="44">
        <f t="shared" si="26"/>
        <v>130.94000480485727</v>
      </c>
    </row>
    <row r="159" spans="1:6" ht="12.75" customHeight="1" x14ac:dyDescent="0.2">
      <c r="A159" s="62">
        <v>312</v>
      </c>
      <c r="B159" s="64" t="s">
        <v>366</v>
      </c>
      <c r="C159" s="267" t="s">
        <v>367</v>
      </c>
      <c r="D159" s="193">
        <v>52947.77</v>
      </c>
      <c r="E159" s="193">
        <v>20200.22</v>
      </c>
      <c r="F159" s="44">
        <f t="shared" si="26"/>
        <v>38.151219588662563</v>
      </c>
    </row>
    <row r="160" spans="1:6" ht="12.75" customHeight="1" x14ac:dyDescent="0.2">
      <c r="A160" s="62">
        <v>313</v>
      </c>
      <c r="B160" s="64" t="s">
        <v>368</v>
      </c>
      <c r="C160" s="267" t="s">
        <v>369</v>
      </c>
      <c r="D160" s="59">
        <f t="shared" ref="D160:E160" si="32">SUM(D161:D163)</f>
        <v>173596.26</v>
      </c>
      <c r="E160" s="59">
        <f t="shared" si="32"/>
        <v>218206.44</v>
      </c>
      <c r="F160" s="44">
        <f t="shared" si="26"/>
        <v>125.697661919675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173596.26</v>
      </c>
      <c r="E162" s="193">
        <v>218206.44</v>
      </c>
      <c r="F162" s="44">
        <f t="shared" si="26"/>
        <v>125.697661919675</v>
      </c>
    </row>
    <row r="163" spans="1:6" ht="12.75" customHeight="1" x14ac:dyDescent="0.2">
      <c r="A163" s="62">
        <v>3133</v>
      </c>
      <c r="B163" s="63" t="s">
        <v>374</v>
      </c>
      <c r="C163" s="267" t="s">
        <v>375</v>
      </c>
      <c r="D163" s="193">
        <v>0</v>
      </c>
      <c r="E163" s="193">
        <v>0</v>
      </c>
      <c r="F163" s="44" t="str">
        <f t="shared" si="26"/>
        <v>-</v>
      </c>
    </row>
    <row r="164" spans="1:6" ht="12.75" customHeight="1" x14ac:dyDescent="0.2">
      <c r="A164" s="69">
        <v>32</v>
      </c>
      <c r="B164" s="64" t="s">
        <v>376</v>
      </c>
      <c r="C164" s="267" t="s">
        <v>377</v>
      </c>
      <c r="D164" s="59">
        <f>D165+D170+D178+D188+D189+D194</f>
        <v>273010.25</v>
      </c>
      <c r="E164" s="59">
        <f>E165+E170+E178+E188+E189+E194</f>
        <v>313906.50000000006</v>
      </c>
      <c r="F164" s="44">
        <f t="shared" si="26"/>
        <v>114.97974892884059</v>
      </c>
    </row>
    <row r="165" spans="1:6" ht="12.75" customHeight="1" x14ac:dyDescent="0.2">
      <c r="A165" s="62">
        <v>321</v>
      </c>
      <c r="B165" s="63" t="s">
        <v>378</v>
      </c>
      <c r="C165" s="267" t="s">
        <v>379</v>
      </c>
      <c r="D165" s="59">
        <f t="shared" ref="D165:E165" si="33">SUM(D166:D169)</f>
        <v>39084.46</v>
      </c>
      <c r="E165" s="59">
        <f t="shared" si="33"/>
        <v>42742.7</v>
      </c>
      <c r="F165" s="44">
        <f t="shared" si="26"/>
        <v>109.35983252678942</v>
      </c>
    </row>
    <row r="166" spans="1:6" ht="12.75" customHeight="1" x14ac:dyDescent="0.2">
      <c r="A166" s="62">
        <v>3211</v>
      </c>
      <c r="B166" s="63" t="s">
        <v>380</v>
      </c>
      <c r="C166" s="267" t="s">
        <v>381</v>
      </c>
      <c r="D166" s="193">
        <v>9131</v>
      </c>
      <c r="E166" s="193">
        <v>5101.62</v>
      </c>
      <c r="F166" s="44">
        <f t="shared" si="26"/>
        <v>55.87142700689958</v>
      </c>
    </row>
    <row r="167" spans="1:6" ht="12.75" customHeight="1" x14ac:dyDescent="0.2">
      <c r="A167" s="62">
        <v>3212</v>
      </c>
      <c r="B167" s="63" t="s">
        <v>382</v>
      </c>
      <c r="C167" s="267" t="s">
        <v>383</v>
      </c>
      <c r="D167" s="193">
        <v>28318.07</v>
      </c>
      <c r="E167" s="193">
        <v>29122.63</v>
      </c>
      <c r="F167" s="44">
        <f t="shared" si="26"/>
        <v>102.84115407582507</v>
      </c>
    </row>
    <row r="168" spans="1:6" ht="12.75" customHeight="1" x14ac:dyDescent="0.2">
      <c r="A168" s="62">
        <v>3213</v>
      </c>
      <c r="B168" s="63" t="s">
        <v>384</v>
      </c>
      <c r="C168" s="267" t="s">
        <v>385</v>
      </c>
      <c r="D168" s="193">
        <v>1635.39</v>
      </c>
      <c r="E168" s="193">
        <v>7300.45</v>
      </c>
      <c r="F168" s="44">
        <f t="shared" si="26"/>
        <v>446.40422162297676</v>
      </c>
    </row>
    <row r="169" spans="1:6" ht="12.75" customHeight="1" x14ac:dyDescent="0.2">
      <c r="A169" s="62">
        <v>3214</v>
      </c>
      <c r="B169" s="63" t="s">
        <v>386</v>
      </c>
      <c r="C169" s="267" t="s">
        <v>387</v>
      </c>
      <c r="D169" s="193">
        <v>0</v>
      </c>
      <c r="E169" s="193">
        <v>1218</v>
      </c>
      <c r="F169" s="44" t="str">
        <f t="shared" si="26"/>
        <v>-</v>
      </c>
    </row>
    <row r="170" spans="1:6" ht="12.75" customHeight="1" x14ac:dyDescent="0.2">
      <c r="A170" s="62">
        <v>322</v>
      </c>
      <c r="B170" s="63" t="s">
        <v>388</v>
      </c>
      <c r="C170" s="267" t="s">
        <v>389</v>
      </c>
      <c r="D170" s="59">
        <f t="shared" ref="D170:E170" si="34">SUM(D171:D177)</f>
        <v>159412.24</v>
      </c>
      <c r="E170" s="59">
        <f t="shared" si="34"/>
        <v>152675.63</v>
      </c>
      <c r="F170" s="44">
        <f t="shared" si="26"/>
        <v>95.77409488756949</v>
      </c>
    </row>
    <row r="171" spans="1:6" ht="12.75" customHeight="1" x14ac:dyDescent="0.2">
      <c r="A171" s="62">
        <v>3221</v>
      </c>
      <c r="B171" s="63" t="s">
        <v>390</v>
      </c>
      <c r="C171" s="267" t="s">
        <v>391</v>
      </c>
      <c r="D171" s="193">
        <v>12683.16</v>
      </c>
      <c r="E171" s="193">
        <v>15136.64</v>
      </c>
      <c r="F171" s="44">
        <f t="shared" si="26"/>
        <v>119.3443905146667</v>
      </c>
    </row>
    <row r="172" spans="1:6" ht="12.75" customHeight="1" x14ac:dyDescent="0.2">
      <c r="A172" s="62">
        <v>3222</v>
      </c>
      <c r="B172" s="63" t="s">
        <v>392</v>
      </c>
      <c r="C172" s="267" t="s">
        <v>393</v>
      </c>
      <c r="D172" s="193">
        <v>108101.54</v>
      </c>
      <c r="E172" s="193">
        <v>101972.16</v>
      </c>
      <c r="F172" s="44">
        <f t="shared" si="26"/>
        <v>94.329979017875246</v>
      </c>
    </row>
    <row r="173" spans="1:6" ht="12.75" customHeight="1" x14ac:dyDescent="0.2">
      <c r="A173" s="62">
        <v>3223</v>
      </c>
      <c r="B173" s="64" t="s">
        <v>394</v>
      </c>
      <c r="C173" s="267" t="s">
        <v>395</v>
      </c>
      <c r="D173" s="193">
        <v>37620.959999999999</v>
      </c>
      <c r="E173" s="193">
        <v>33502.54</v>
      </c>
      <c r="F173" s="44">
        <f t="shared" si="26"/>
        <v>89.052857768648124</v>
      </c>
    </row>
    <row r="174" spans="1:6" ht="12.75" customHeight="1" x14ac:dyDescent="0.2">
      <c r="A174" s="62">
        <v>3224</v>
      </c>
      <c r="B174" s="64" t="s">
        <v>396</v>
      </c>
      <c r="C174" s="267" t="s">
        <v>397</v>
      </c>
      <c r="D174" s="193">
        <v>557.99</v>
      </c>
      <c r="E174" s="193">
        <v>549.04</v>
      </c>
      <c r="F174" s="44">
        <f t="shared" si="26"/>
        <v>98.396028602663122</v>
      </c>
    </row>
    <row r="175" spans="1:6" ht="12.75" customHeight="1" x14ac:dyDescent="0.2">
      <c r="A175" s="62">
        <v>3225</v>
      </c>
      <c r="B175" s="64" t="s">
        <v>398</v>
      </c>
      <c r="C175" s="267" t="s">
        <v>399</v>
      </c>
      <c r="D175" s="193">
        <v>185.59</v>
      </c>
      <c r="E175" s="193">
        <v>1387.5</v>
      </c>
      <c r="F175" s="44">
        <f t="shared" si="26"/>
        <v>747.61571205345115</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263</v>
      </c>
      <c r="E177" s="193">
        <v>127.75</v>
      </c>
      <c r="F177" s="44">
        <f t="shared" si="26"/>
        <v>48.57414448669202</v>
      </c>
    </row>
    <row r="178" spans="1:6" ht="12.75" customHeight="1" x14ac:dyDescent="0.2">
      <c r="A178" s="62">
        <v>323</v>
      </c>
      <c r="B178" s="64" t="s">
        <v>404</v>
      </c>
      <c r="C178" s="267" t="s">
        <v>405</v>
      </c>
      <c r="D178" s="59">
        <f t="shared" ref="D178:E178" si="35">SUM(D179:D187)</f>
        <v>60718.67</v>
      </c>
      <c r="E178" s="59">
        <f t="shared" si="35"/>
        <v>104716.34</v>
      </c>
      <c r="F178" s="44">
        <f t="shared" si="26"/>
        <v>172.46151801414621</v>
      </c>
    </row>
    <row r="179" spans="1:6" ht="12.75" customHeight="1" x14ac:dyDescent="0.2">
      <c r="A179" s="62">
        <v>3231</v>
      </c>
      <c r="B179" s="64" t="s">
        <v>406</v>
      </c>
      <c r="C179" s="267" t="s">
        <v>407</v>
      </c>
      <c r="D179" s="193">
        <v>13236.81</v>
      </c>
      <c r="E179" s="193">
        <v>11868.86</v>
      </c>
      <c r="F179" s="44">
        <f t="shared" si="26"/>
        <v>89.665561415477001</v>
      </c>
    </row>
    <row r="180" spans="1:6" ht="12.75" customHeight="1" x14ac:dyDescent="0.2">
      <c r="A180" s="62">
        <v>3232</v>
      </c>
      <c r="B180" s="64" t="s">
        <v>408</v>
      </c>
      <c r="C180" s="267" t="s">
        <v>409</v>
      </c>
      <c r="D180" s="193">
        <v>17798.919999999998</v>
      </c>
      <c r="E180" s="193">
        <v>24793.74</v>
      </c>
      <c r="F180" s="44">
        <f t="shared" si="26"/>
        <v>139.29912601438741</v>
      </c>
    </row>
    <row r="181" spans="1:6" ht="12.75" customHeight="1" x14ac:dyDescent="0.2">
      <c r="A181" s="62">
        <v>3233</v>
      </c>
      <c r="B181" s="64" t="s">
        <v>410</v>
      </c>
      <c r="C181" s="267" t="s">
        <v>411</v>
      </c>
      <c r="D181" s="193">
        <v>7.88</v>
      </c>
      <c r="E181" s="193"/>
      <c r="F181" s="44">
        <f t="shared" si="26"/>
        <v>0</v>
      </c>
    </row>
    <row r="182" spans="1:6" ht="12.75" customHeight="1" x14ac:dyDescent="0.2">
      <c r="A182" s="62">
        <v>3234</v>
      </c>
      <c r="B182" s="64" t="s">
        <v>412</v>
      </c>
      <c r="C182" s="267" t="s">
        <v>413</v>
      </c>
      <c r="D182" s="193">
        <v>9619</v>
      </c>
      <c r="E182" s="193">
        <v>15670.7</v>
      </c>
      <c r="F182" s="44">
        <f t="shared" si="26"/>
        <v>162.91402432685311</v>
      </c>
    </row>
    <row r="183" spans="1:6" ht="12.75" customHeight="1" x14ac:dyDescent="0.2">
      <c r="A183" s="62">
        <v>3235</v>
      </c>
      <c r="B183" s="63" t="s">
        <v>414</v>
      </c>
      <c r="C183" s="267" t="s">
        <v>415</v>
      </c>
      <c r="D183" s="193">
        <v>863.6</v>
      </c>
      <c r="E183" s="193">
        <v>707.87</v>
      </c>
      <c r="F183" s="44">
        <f t="shared" si="26"/>
        <v>81.967345993515522</v>
      </c>
    </row>
    <row r="184" spans="1:6" ht="12.75" customHeight="1" x14ac:dyDescent="0.2">
      <c r="A184" s="62">
        <v>3236</v>
      </c>
      <c r="B184" s="63" t="s">
        <v>416</v>
      </c>
      <c r="C184" s="267" t="s">
        <v>417</v>
      </c>
      <c r="D184" s="193">
        <v>422.08</v>
      </c>
      <c r="E184" s="193">
        <v>6875.71</v>
      </c>
      <c r="F184" s="44">
        <f t="shared" si="26"/>
        <v>1629.0063495072027</v>
      </c>
    </row>
    <row r="185" spans="1:6" ht="12.75" customHeight="1" x14ac:dyDescent="0.2">
      <c r="A185" s="62">
        <v>3237</v>
      </c>
      <c r="B185" s="63" t="s">
        <v>418</v>
      </c>
      <c r="C185" s="267" t="s">
        <v>419</v>
      </c>
      <c r="D185" s="193">
        <v>7874.98</v>
      </c>
      <c r="E185" s="193">
        <v>8230.5300000000007</v>
      </c>
      <c r="F185" s="44">
        <f t="shared" si="26"/>
        <v>104.51493210141487</v>
      </c>
    </row>
    <row r="186" spans="1:6" ht="12.75" customHeight="1" x14ac:dyDescent="0.2">
      <c r="A186" s="62">
        <v>3238</v>
      </c>
      <c r="B186" s="63" t="s">
        <v>420</v>
      </c>
      <c r="C186" s="267" t="s">
        <v>421</v>
      </c>
      <c r="D186" s="193">
        <v>2661.27</v>
      </c>
      <c r="E186" s="193">
        <v>4323.04</v>
      </c>
      <c r="F186" s="44">
        <f t="shared" si="26"/>
        <v>162.4427435021625</v>
      </c>
    </row>
    <row r="187" spans="1:6" ht="12.75" customHeight="1" x14ac:dyDescent="0.2">
      <c r="A187" s="62">
        <v>3239</v>
      </c>
      <c r="B187" s="63" t="s">
        <v>422</v>
      </c>
      <c r="C187" s="267" t="s">
        <v>423</v>
      </c>
      <c r="D187" s="193">
        <v>8234.1299999999992</v>
      </c>
      <c r="E187" s="193">
        <v>32245.89</v>
      </c>
      <c r="F187" s="44">
        <f t="shared" si="26"/>
        <v>391.61259295153224</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13794.88</v>
      </c>
      <c r="E194" s="59">
        <f t="shared" si="36"/>
        <v>13771.830000000002</v>
      </c>
      <c r="F194" s="44">
        <f t="shared" si="26"/>
        <v>99.832909021318073</v>
      </c>
    </row>
    <row r="195" spans="1:6" ht="12.75" customHeight="1" x14ac:dyDescent="0.2">
      <c r="A195" s="62">
        <v>3291</v>
      </c>
      <c r="B195" s="182" t="s">
        <v>438</v>
      </c>
      <c r="C195" s="267" t="s">
        <v>439</v>
      </c>
      <c r="D195" s="193">
        <v>2318.0700000000002</v>
      </c>
      <c r="E195" s="193">
        <v>2308.5</v>
      </c>
      <c r="F195" s="44">
        <f t="shared" si="26"/>
        <v>99.587156556963336</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30.23</v>
      </c>
      <c r="E197" s="193">
        <v>724.11</v>
      </c>
      <c r="F197" s="44">
        <f t="shared" si="26"/>
        <v>2395.335759179623</v>
      </c>
    </row>
    <row r="198" spans="1:6" ht="12.75" customHeight="1" x14ac:dyDescent="0.2">
      <c r="A198" s="62">
        <v>3294</v>
      </c>
      <c r="B198" s="63" t="s">
        <v>444</v>
      </c>
      <c r="C198" s="267" t="s">
        <v>445</v>
      </c>
      <c r="D198" s="193">
        <v>80</v>
      </c>
      <c r="E198" s="193">
        <v>81.25</v>
      </c>
      <c r="F198" s="44">
        <f t="shared" si="26"/>
        <v>101.5625</v>
      </c>
    </row>
    <row r="199" spans="1:6" ht="12.75" customHeight="1" x14ac:dyDescent="0.2">
      <c r="A199" s="62">
        <v>3295</v>
      </c>
      <c r="B199" s="63" t="s">
        <v>446</v>
      </c>
      <c r="C199" s="267" t="s">
        <v>447</v>
      </c>
      <c r="D199" s="193">
        <v>1106.78</v>
      </c>
      <c r="E199" s="193"/>
      <c r="F199" s="44">
        <f t="shared" si="26"/>
        <v>0</v>
      </c>
    </row>
    <row r="200" spans="1:6" ht="12.75" customHeight="1" x14ac:dyDescent="0.2">
      <c r="A200" s="62" t="s">
        <v>448</v>
      </c>
      <c r="B200" s="63" t="s">
        <v>449</v>
      </c>
      <c r="C200" s="267" t="s">
        <v>448</v>
      </c>
      <c r="D200" s="193">
        <v>0</v>
      </c>
      <c r="E200" s="193">
        <v>522.6</v>
      </c>
      <c r="F200" s="44" t="str">
        <f t="shared" si="26"/>
        <v>-</v>
      </c>
    </row>
    <row r="201" spans="1:6" ht="12.75" customHeight="1" x14ac:dyDescent="0.2">
      <c r="A201" s="62">
        <v>3299</v>
      </c>
      <c r="B201" s="63" t="s">
        <v>450</v>
      </c>
      <c r="C201" s="267" t="s">
        <v>451</v>
      </c>
      <c r="D201" s="193">
        <v>10259.799999999999</v>
      </c>
      <c r="E201" s="193">
        <v>10135.370000000001</v>
      </c>
      <c r="F201" s="44">
        <f t="shared" si="26"/>
        <v>98.787208327647718</v>
      </c>
    </row>
    <row r="202" spans="1:6" ht="12.75" customHeight="1" x14ac:dyDescent="0.2">
      <c r="A202" s="62">
        <v>34</v>
      </c>
      <c r="B202" s="182" t="s">
        <v>452</v>
      </c>
      <c r="C202" s="267" t="s">
        <v>453</v>
      </c>
      <c r="D202" s="59">
        <f t="shared" ref="D202:E202" si="37">D203+D208+D216</f>
        <v>1335.17</v>
      </c>
      <c r="E202" s="59">
        <f t="shared" si="37"/>
        <v>1591.96</v>
      </c>
      <c r="F202" s="44">
        <f t="shared" si="26"/>
        <v>119.23275687740139</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83.45</v>
      </c>
      <c r="E208" s="59">
        <f t="shared" si="39"/>
        <v>0</v>
      </c>
      <c r="F208" s="44">
        <f t="shared" si="26"/>
        <v>0</v>
      </c>
    </row>
    <row r="209" spans="1:6" ht="24" x14ac:dyDescent="0.2">
      <c r="A209" s="62">
        <v>3421</v>
      </c>
      <c r="B209" s="63" t="s">
        <v>466</v>
      </c>
      <c r="C209" s="267" t="s">
        <v>467</v>
      </c>
      <c r="D209" s="193">
        <v>0</v>
      </c>
      <c r="E209" s="193">
        <v>0</v>
      </c>
      <c r="F209" s="44" t="str">
        <f t="shared" si="26"/>
        <v>-</v>
      </c>
    </row>
    <row r="210" spans="1:6" ht="24" x14ac:dyDescent="0.2">
      <c r="A210" s="62">
        <v>3422</v>
      </c>
      <c r="B210" s="182" t="s">
        <v>468</v>
      </c>
      <c r="C210" s="267" t="s">
        <v>469</v>
      </c>
      <c r="D210" s="193">
        <v>0</v>
      </c>
      <c r="E210" s="193">
        <v>0</v>
      </c>
      <c r="F210" s="44" t="str">
        <f t="shared" si="26"/>
        <v>-</v>
      </c>
    </row>
    <row r="211" spans="1:6" ht="24" x14ac:dyDescent="0.2">
      <c r="A211" s="62">
        <v>3423</v>
      </c>
      <c r="B211" s="182" t="s">
        <v>470</v>
      </c>
      <c r="C211" s="267" t="s">
        <v>471</v>
      </c>
      <c r="D211" s="193">
        <v>83.45</v>
      </c>
      <c r="E211" s="193">
        <v>0</v>
      </c>
      <c r="F211" s="44">
        <f t="shared" si="26"/>
        <v>0</v>
      </c>
    </row>
    <row r="212" spans="1:6" ht="12.75" customHeight="1" x14ac:dyDescent="0.2">
      <c r="A212" s="62">
        <v>3425</v>
      </c>
      <c r="B212" s="63" t="s">
        <v>472</v>
      </c>
      <c r="C212" s="267" t="s">
        <v>473</v>
      </c>
      <c r="D212" s="193">
        <v>0</v>
      </c>
      <c r="E212" s="193">
        <v>0</v>
      </c>
      <c r="F212" s="44" t="str">
        <f t="shared" si="26"/>
        <v>-</v>
      </c>
    </row>
    <row r="213" spans="1:6" ht="12.75" customHeight="1" x14ac:dyDescent="0.2">
      <c r="A213" s="62">
        <v>3426</v>
      </c>
      <c r="B213" s="63" t="s">
        <v>474</v>
      </c>
      <c r="C213" s="267" t="s">
        <v>475</v>
      </c>
      <c r="D213" s="193">
        <v>0</v>
      </c>
      <c r="E213" s="193">
        <v>0</v>
      </c>
      <c r="F213" s="44" t="str">
        <f t="shared" si="26"/>
        <v>-</v>
      </c>
    </row>
    <row r="214" spans="1:6" ht="24" x14ac:dyDescent="0.2">
      <c r="A214" s="62">
        <v>3427</v>
      </c>
      <c r="B214" s="63" t="s">
        <v>476</v>
      </c>
      <c r="C214" s="267" t="s">
        <v>477</v>
      </c>
      <c r="D214" s="193">
        <v>0</v>
      </c>
      <c r="E214" s="193">
        <v>0</v>
      </c>
      <c r="F214" s="44" t="str">
        <f t="shared" si="26"/>
        <v>-</v>
      </c>
    </row>
    <row r="215" spans="1:6" ht="12.75" customHeight="1" x14ac:dyDescent="0.2">
      <c r="A215" s="62">
        <v>3428</v>
      </c>
      <c r="B215" s="63" t="s">
        <v>478</v>
      </c>
      <c r="C215" s="267" t="s">
        <v>479</v>
      </c>
      <c r="D215" s="193">
        <v>0</v>
      </c>
      <c r="E215" s="193">
        <v>0</v>
      </c>
      <c r="F215" s="44" t="str">
        <f t="shared" si="26"/>
        <v>-</v>
      </c>
    </row>
    <row r="216" spans="1:6" ht="12.75" customHeight="1" x14ac:dyDescent="0.2">
      <c r="A216" s="62">
        <v>343</v>
      </c>
      <c r="B216" s="64" t="s">
        <v>480</v>
      </c>
      <c r="C216" s="267" t="s">
        <v>481</v>
      </c>
      <c r="D216" s="59">
        <f t="shared" ref="D216:E216" si="40">SUM(D217:D220)</f>
        <v>1251.72</v>
      </c>
      <c r="E216" s="59">
        <f t="shared" si="40"/>
        <v>1591.96</v>
      </c>
      <c r="F216" s="44">
        <f t="shared" si="26"/>
        <v>127.18179784616368</v>
      </c>
    </row>
    <row r="217" spans="1:6" ht="12.75" customHeight="1" x14ac:dyDescent="0.2">
      <c r="A217" s="62">
        <v>3431</v>
      </c>
      <c r="B217" s="181" t="s">
        <v>482</v>
      </c>
      <c r="C217" s="267" t="s">
        <v>483</v>
      </c>
      <c r="D217" s="193">
        <v>1239.71</v>
      </c>
      <c r="E217" s="193">
        <v>978.06</v>
      </c>
      <c r="F217" s="44">
        <f t="shared" si="26"/>
        <v>78.89425752797024</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12.01</v>
      </c>
      <c r="E219" s="193">
        <v>613.9</v>
      </c>
      <c r="F219" s="44">
        <f t="shared" si="26"/>
        <v>5111.5736885928391</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3005.45</v>
      </c>
      <c r="E262" s="59">
        <f t="shared" si="55"/>
        <v>3936.4</v>
      </c>
      <c r="F262" s="44">
        <f t="shared" ref="F262:F268" si="56">IF(D262&lt;&gt;0,IF(E262/D262&gt;=100,"&gt;&gt;100",E262/D262*100),"-")</f>
        <v>130.97539469962902</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3005.45</v>
      </c>
      <c r="E269" s="59">
        <f t="shared" si="58"/>
        <v>3936.4</v>
      </c>
      <c r="F269" s="44">
        <f t="shared" ref="F269:F272" si="59">IF(D269&lt;&gt;0,IF(E269/D269&gt;=100,"&gt;&gt;100",E269/D269*100),"-")</f>
        <v>130.97539469962902</v>
      </c>
    </row>
    <row r="270" spans="1:6" ht="12.75" customHeight="1" x14ac:dyDescent="0.2">
      <c r="A270" s="62">
        <v>3721</v>
      </c>
      <c r="B270" s="64" t="s">
        <v>579</v>
      </c>
      <c r="C270" s="267" t="s">
        <v>580</v>
      </c>
      <c r="D270" s="193">
        <v>2705.6</v>
      </c>
      <c r="E270" s="193">
        <v>3936.4</v>
      </c>
      <c r="F270" s="44">
        <f t="shared" si="59"/>
        <v>145.49083382613838</v>
      </c>
    </row>
    <row r="271" spans="1:6" ht="12.75" customHeight="1" x14ac:dyDescent="0.2">
      <c r="A271" s="62">
        <v>3722</v>
      </c>
      <c r="B271" s="64" t="s">
        <v>581</v>
      </c>
      <c r="C271" s="267" t="s">
        <v>582</v>
      </c>
      <c r="D271" s="193">
        <v>299.85000000000002</v>
      </c>
      <c r="E271" s="193"/>
      <c r="F271" s="44">
        <f t="shared" si="59"/>
        <v>0</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1564123.8699999999</v>
      </c>
      <c r="E299" s="59">
        <f>E152-E297+E298</f>
        <v>1930147.4399999997</v>
      </c>
      <c r="F299" s="44">
        <f t="shared" si="68"/>
        <v>123.40118816804451</v>
      </c>
    </row>
    <row r="300" spans="1:6" ht="12.75" customHeight="1" x14ac:dyDescent="0.2">
      <c r="A300" s="62" t="s">
        <v>628</v>
      </c>
      <c r="B300" s="63" t="s">
        <v>639</v>
      </c>
      <c r="C300" s="267" t="s">
        <v>640</v>
      </c>
      <c r="D300" s="59">
        <f>IF(D6&gt;=D299,D6-D299,0)</f>
        <v>36065.590000000084</v>
      </c>
      <c r="E300" s="59">
        <f>IF(E6&gt;=E299,E6-E299,0)</f>
        <v>0</v>
      </c>
      <c r="F300" s="44">
        <f t="shared" si="68"/>
        <v>0</v>
      </c>
    </row>
    <row r="301" spans="1:6" ht="12.75" customHeight="1" x14ac:dyDescent="0.2">
      <c r="A301" s="62" t="s">
        <v>628</v>
      </c>
      <c r="B301" s="63" t="s">
        <v>641</v>
      </c>
      <c r="C301" s="267" t="s">
        <v>642</v>
      </c>
      <c r="D301" s="59">
        <f>IF(D299&gt;=D6,D299-D6,0)</f>
        <v>0</v>
      </c>
      <c r="E301" s="59">
        <f>IF(E299&gt;=E6,E299-E6,0)</f>
        <v>252072.59999999986</v>
      </c>
      <c r="F301" s="44" t="str">
        <f t="shared" si="68"/>
        <v>-</v>
      </c>
    </row>
    <row r="302" spans="1:6" ht="12.75" customHeight="1" x14ac:dyDescent="0.2">
      <c r="A302" s="62">
        <v>92211</v>
      </c>
      <c r="B302" s="63" t="s">
        <v>643</v>
      </c>
      <c r="C302" s="267" t="s">
        <v>644</v>
      </c>
      <c r="D302" s="193">
        <v>86756.41</v>
      </c>
      <c r="E302" s="193">
        <v>98451.03</v>
      </c>
      <c r="F302" s="44">
        <f t="shared" si="68"/>
        <v>113.4798339396478</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5852.6</v>
      </c>
      <c r="E304" s="193">
        <v>18788.009999999998</v>
      </c>
      <c r="F304" s="44">
        <f t="shared" si="68"/>
        <v>321.01988859652113</v>
      </c>
    </row>
    <row r="305" spans="1:6" ht="12" x14ac:dyDescent="0.2">
      <c r="A305" s="62">
        <v>9661</v>
      </c>
      <c r="B305" s="228" t="s">
        <v>649</v>
      </c>
      <c r="C305" s="267" t="s">
        <v>650</v>
      </c>
      <c r="D305" s="193">
        <v>5697.05</v>
      </c>
      <c r="E305" s="193">
        <v>4309.58</v>
      </c>
      <c r="F305" s="44">
        <f t="shared" si="68"/>
        <v>75.645816694605088</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5807.48</v>
      </c>
      <c r="E360" s="59">
        <f t="shared" si="86"/>
        <v>9185.7899999999991</v>
      </c>
      <c r="F360" s="44">
        <f t="shared" si="72"/>
        <v>158.171702700655</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5807.48</v>
      </c>
      <c r="E373" s="59">
        <f t="shared" si="90"/>
        <v>9185.7899999999991</v>
      </c>
      <c r="F373" s="44">
        <f t="shared" si="72"/>
        <v>158.171702700655</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4865</v>
      </c>
      <c r="E379" s="59">
        <f t="shared" si="92"/>
        <v>8465.65</v>
      </c>
      <c r="F379" s="44">
        <f t="shared" si="72"/>
        <v>174.01130524152106</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4865</v>
      </c>
      <c r="E386" s="193">
        <v>8465.65</v>
      </c>
      <c r="F386" s="44">
        <f t="shared" si="72"/>
        <v>174.01130524152106</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942.48</v>
      </c>
      <c r="E393" s="59">
        <f t="shared" si="94"/>
        <v>720.14</v>
      </c>
      <c r="F393" s="44">
        <f t="shared" si="72"/>
        <v>76.409048467871997</v>
      </c>
    </row>
    <row r="394" spans="1:6" ht="12.75" customHeight="1" x14ac:dyDescent="0.2">
      <c r="A394" s="62">
        <v>4241</v>
      </c>
      <c r="B394" s="63" t="s">
        <v>803</v>
      </c>
      <c r="C394" s="267" t="s">
        <v>804</v>
      </c>
      <c r="D394" s="193">
        <v>942.48</v>
      </c>
      <c r="E394" s="193">
        <v>720.14</v>
      </c>
      <c r="F394" s="44">
        <f t="shared" si="72"/>
        <v>76.409048467871997</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5807.48</v>
      </c>
      <c r="E418" s="59">
        <f t="shared" si="102"/>
        <v>9185.7899999999991</v>
      </c>
      <c r="F418" s="44">
        <f t="shared" si="72"/>
        <v>158.171702700655</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82585.259999999995</v>
      </c>
      <c r="E420" s="193">
        <v>8030.28</v>
      </c>
      <c r="F420" s="44">
        <f t="shared" si="72"/>
        <v>9.7236238040541387</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1600189.46</v>
      </c>
      <c r="E422" s="59">
        <f>E6+E308</f>
        <v>1678074.8399999999</v>
      </c>
      <c r="F422" s="44">
        <f t="shared" si="72"/>
        <v>104.86725990558642</v>
      </c>
    </row>
    <row r="423" spans="1:6" ht="12.75" customHeight="1" x14ac:dyDescent="0.2">
      <c r="A423" s="62" t="s">
        <v>628</v>
      </c>
      <c r="B423" s="63" t="s">
        <v>851</v>
      </c>
      <c r="C423" s="267" t="s">
        <v>852</v>
      </c>
      <c r="D423" s="59">
        <f t="shared" ref="D423:E423" si="103">D299+D360</f>
        <v>1569931.3499999999</v>
      </c>
      <c r="E423" s="59">
        <f t="shared" si="103"/>
        <v>1939333.2299999997</v>
      </c>
      <c r="F423" s="44">
        <f t="shared" si="72"/>
        <v>123.52981103281999</v>
      </c>
    </row>
    <row r="424" spans="1:6" ht="12.75" customHeight="1" x14ac:dyDescent="0.2">
      <c r="A424" s="62" t="s">
        <v>628</v>
      </c>
      <c r="B424" s="63" t="s">
        <v>853</v>
      </c>
      <c r="C424" s="267" t="s">
        <v>854</v>
      </c>
      <c r="D424" s="59">
        <f t="shared" ref="D424:E424" si="104">IF(D422&gt;=D423,D422-D423,0)</f>
        <v>30258.110000000102</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261258.3899999999</v>
      </c>
      <c r="F425" s="44" t="str">
        <f t="shared" si="72"/>
        <v>-</v>
      </c>
    </row>
    <row r="426" spans="1:6" ht="12.75" customHeight="1" x14ac:dyDescent="0.2">
      <c r="A426" s="271" t="s">
        <v>857</v>
      </c>
      <c r="B426" s="182" t="s">
        <v>858</v>
      </c>
      <c r="C426" s="272" t="s">
        <v>859</v>
      </c>
      <c r="D426" s="59">
        <f t="shared" ref="D426:E426" si="106">IF(D302-D303+D419-D420&gt;=0,D302-D303+D419-D420,0)</f>
        <v>4171.1500000000087</v>
      </c>
      <c r="E426" s="59">
        <f t="shared" si="106"/>
        <v>90420.75</v>
      </c>
      <c r="F426" s="44">
        <f t="shared" si="72"/>
        <v>2167.7654843388468</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5852.6</v>
      </c>
      <c r="E428" s="80">
        <f t="shared" si="108"/>
        <v>18788.009999999998</v>
      </c>
      <c r="F428" s="60">
        <f t="shared" si="72"/>
        <v>321.01988859652113</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1990.21</v>
      </c>
      <c r="E535" s="59">
        <f>E536+E571+E584+E597+E629</f>
        <v>4163.42</v>
      </c>
      <c r="F535" s="44">
        <f t="shared" si="109"/>
        <v>209.19500957185423</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1990.21</v>
      </c>
      <c r="E597" s="59">
        <f t="shared" si="152"/>
        <v>4163.42</v>
      </c>
      <c r="F597" s="44">
        <f t="shared" si="109"/>
        <v>209.19500957185423</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1990.21</v>
      </c>
      <c r="E609" s="59">
        <f t="shared" si="156"/>
        <v>4163.42</v>
      </c>
      <c r="F609" s="44">
        <f t="shared" si="109"/>
        <v>209.19500957185423</v>
      </c>
    </row>
    <row r="610" spans="1:6" ht="24" x14ac:dyDescent="0.2">
      <c r="A610" s="62">
        <v>5443</v>
      </c>
      <c r="B610" s="63" t="s">
        <v>1216</v>
      </c>
      <c r="C610" s="267" t="s">
        <v>1217</v>
      </c>
      <c r="D610" s="193">
        <v>1990.21</v>
      </c>
      <c r="E610" s="193">
        <v>4163.42</v>
      </c>
      <c r="F610" s="44">
        <f t="shared" si="109"/>
        <v>209.19500957185423</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1990.21</v>
      </c>
      <c r="E640" s="59">
        <f>IF(E535-E430&gt;=0,E535-E430,0)</f>
        <v>4163.42</v>
      </c>
      <c r="F640" s="44">
        <f t="shared" si="109"/>
        <v>209.19500957185423</v>
      </c>
    </row>
    <row r="641" spans="1:6" ht="12.75" customHeight="1" x14ac:dyDescent="0.2">
      <c r="A641" s="62">
        <v>92213</v>
      </c>
      <c r="B641" s="63" t="s">
        <v>1278</v>
      </c>
      <c r="C641" s="267" t="s">
        <v>1279</v>
      </c>
      <c r="D641" s="193">
        <v>3856.77</v>
      </c>
      <c r="E641" s="193">
        <v>0</v>
      </c>
      <c r="F641" s="44">
        <f t="shared" si="109"/>
        <v>0</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1600189.46</v>
      </c>
      <c r="E643" s="59">
        <f>E422+E430</f>
        <v>1678074.8399999999</v>
      </c>
      <c r="F643" s="44">
        <f t="shared" si="109"/>
        <v>104.86725990558642</v>
      </c>
    </row>
    <row r="644" spans="1:6" ht="12.75" customHeight="1" x14ac:dyDescent="0.2">
      <c r="A644" s="62" t="s">
        <v>628</v>
      </c>
      <c r="B644" s="63" t="s">
        <v>1284</v>
      </c>
      <c r="C644" s="267" t="s">
        <v>1285</v>
      </c>
      <c r="D644" s="59">
        <f>D423+D535</f>
        <v>1571921.5599999998</v>
      </c>
      <c r="E644" s="59">
        <f>E423+E535</f>
        <v>1943496.6499999997</v>
      </c>
      <c r="F644" s="44">
        <f t="shared" si="109"/>
        <v>123.63827174684212</v>
      </c>
    </row>
    <row r="645" spans="1:6" ht="12.75" customHeight="1" x14ac:dyDescent="0.2">
      <c r="A645" s="62" t="s">
        <v>628</v>
      </c>
      <c r="B645" s="63" t="s">
        <v>1286</v>
      </c>
      <c r="C645" s="267" t="s">
        <v>1287</v>
      </c>
      <c r="D645" s="59">
        <f t="shared" ref="D645:E645" si="163">IF(D643&gt;=D644,D643-D644,0)</f>
        <v>28267.90000000014</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265421.80999999982</v>
      </c>
      <c r="F646" s="44" t="str">
        <f t="shared" si="109"/>
        <v>-</v>
      </c>
    </row>
    <row r="647" spans="1:6" ht="24" x14ac:dyDescent="0.2">
      <c r="A647" s="271" t="s">
        <v>1290</v>
      </c>
      <c r="B647" s="63" t="s">
        <v>1291</v>
      </c>
      <c r="C647" s="272" t="s">
        <v>1290</v>
      </c>
      <c r="D647" s="59">
        <f>IF(D426-D427+D641-D642&gt;=0,D426-D427+D641-D642,0)</f>
        <v>8027.9200000000092</v>
      </c>
      <c r="E647" s="59">
        <f>IF(E426-E427+E641-E642&gt;=0,E426-E427+E641-E642,0)</f>
        <v>90420.75</v>
      </c>
      <c r="F647" s="44">
        <f t="shared" si="109"/>
        <v>1126.3284885748724</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36295.820000000153</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175001.05999999982</v>
      </c>
      <c r="F650" s="44" t="str">
        <f t="shared" si="109"/>
        <v>-</v>
      </c>
    </row>
    <row r="651" spans="1:6" ht="24" x14ac:dyDescent="0.2">
      <c r="A651" s="269" t="s">
        <v>1298</v>
      </c>
      <c r="B651" s="183" t="s">
        <v>1299</v>
      </c>
      <c r="C651" s="270" t="s">
        <v>1298</v>
      </c>
      <c r="D651" s="195">
        <v>859687.04</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54030.05</v>
      </c>
      <c r="E653" s="193">
        <v>113507.4</v>
      </c>
      <c r="F653" s="44">
        <f t="shared" ref="F653:F740" si="167">IF(D653&lt;&gt;0,IF(E653/D653&gt;=100,"&gt;&gt;100",E653/D653*100),"-")</f>
        <v>210.08198215622599</v>
      </c>
    </row>
    <row r="654" spans="1:6" ht="12.75" customHeight="1" x14ac:dyDescent="0.2">
      <c r="A654" s="62" t="s">
        <v>1303</v>
      </c>
      <c r="B654" s="63" t="s">
        <v>1304</v>
      </c>
      <c r="C654" s="267" t="s">
        <v>1303</v>
      </c>
      <c r="D654" s="193">
        <v>539051.88</v>
      </c>
      <c r="E654" s="193">
        <v>582338.46</v>
      </c>
      <c r="F654" s="44">
        <f t="shared" si="167"/>
        <v>108.03013246146178</v>
      </c>
    </row>
    <row r="655" spans="1:6" ht="12.75" customHeight="1" x14ac:dyDescent="0.2">
      <c r="A655" s="62" t="s">
        <v>1305</v>
      </c>
      <c r="B655" s="63" t="s">
        <v>1306</v>
      </c>
      <c r="C655" s="267" t="s">
        <v>1305</v>
      </c>
      <c r="D655" s="193">
        <v>514963.8</v>
      </c>
      <c r="E655" s="193">
        <v>578474.21</v>
      </c>
      <c r="F655" s="44">
        <f t="shared" si="167"/>
        <v>112.33298534770793</v>
      </c>
    </row>
    <row r="656" spans="1:6" ht="24" x14ac:dyDescent="0.2">
      <c r="A656" s="62">
        <v>11</v>
      </c>
      <c r="B656" s="63" t="s">
        <v>1307</v>
      </c>
      <c r="C656" s="267" t="s">
        <v>1308</v>
      </c>
      <c r="D656" s="59">
        <f t="shared" ref="D656:E656" si="168">+D653+D654-D655</f>
        <v>78118.130000000063</v>
      </c>
      <c r="E656" s="59">
        <f t="shared" si="168"/>
        <v>117371.65000000002</v>
      </c>
      <c r="F656" s="44">
        <f t="shared" si="167"/>
        <v>150.2489242894062</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116</v>
      </c>
      <c r="E658" s="273">
        <v>116</v>
      </c>
      <c r="F658" s="44">
        <f t="shared" si="167"/>
        <v>100</v>
      </c>
    </row>
    <row r="659" spans="1:6" ht="12.75" customHeight="1" x14ac:dyDescent="0.2">
      <c r="A659" s="62" t="s">
        <v>628</v>
      </c>
      <c r="B659" s="63" t="s">
        <v>1313</v>
      </c>
      <c r="C659" s="267" t="s">
        <v>1314</v>
      </c>
      <c r="D659" s="273">
        <v>0</v>
      </c>
      <c r="E659" s="273">
        <v>0</v>
      </c>
      <c r="F659" s="44" t="str">
        <f t="shared" si="167"/>
        <v>-</v>
      </c>
    </row>
    <row r="660" spans="1:6" ht="12.75" customHeight="1" x14ac:dyDescent="0.2">
      <c r="A660" s="62" t="s">
        <v>628</v>
      </c>
      <c r="B660" s="63" t="s">
        <v>1315</v>
      </c>
      <c r="C660" s="267" t="s">
        <v>1316</v>
      </c>
      <c r="D660" s="273">
        <v>98</v>
      </c>
      <c r="E660" s="273">
        <v>98</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v>2123.1999999999998</v>
      </c>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0</v>
      </c>
      <c r="E683" s="191"/>
      <c r="F683" s="70" t="str">
        <f t="shared" si="167"/>
        <v>-</v>
      </c>
    </row>
    <row r="684" spans="1:6" ht="24" x14ac:dyDescent="0.2">
      <c r="A684" s="69">
        <v>63613</v>
      </c>
      <c r="B684" s="181" t="s">
        <v>1364</v>
      </c>
      <c r="C684" s="301" t="s">
        <v>1365</v>
      </c>
      <c r="D684" s="191">
        <v>1177377.07</v>
      </c>
      <c r="E684" s="191">
        <v>1216793.29</v>
      </c>
      <c r="F684" s="70">
        <f t="shared" si="167"/>
        <v>103.34779918892085</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48083.8</v>
      </c>
      <c r="E724" s="191">
        <v>46672.61</v>
      </c>
      <c r="F724" s="70">
        <f t="shared" si="167"/>
        <v>97.06514460171617</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1765.76</v>
      </c>
      <c r="E733" s="191">
        <v>441.44</v>
      </c>
      <c r="F733" s="70">
        <f t="shared" si="167"/>
        <v>25</v>
      </c>
    </row>
    <row r="734" spans="1:6" ht="12.75" customHeight="1" x14ac:dyDescent="0.2">
      <c r="A734" s="69">
        <v>32121</v>
      </c>
      <c r="B734" s="64" t="s">
        <v>1444</v>
      </c>
      <c r="C734" s="301" t="s">
        <v>1445</v>
      </c>
      <c r="D734" s="191">
        <v>28318.07</v>
      </c>
      <c r="E734" s="191">
        <v>29122.63</v>
      </c>
      <c r="F734" s="70">
        <f t="shared" si="167"/>
        <v>102.84115407582507</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53.78</v>
      </c>
      <c r="E736" s="193">
        <v>6447.41</v>
      </c>
      <c r="F736" s="44" t="str">
        <f t="shared" si="167"/>
        <v>&gt;&gt;100</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2353.0500000000002</v>
      </c>
      <c r="E738" s="193">
        <v>8097.93</v>
      </c>
      <c r="F738" s="44">
        <f t="shared" si="167"/>
        <v>344.14610824249377</v>
      </c>
    </row>
    <row r="739" spans="1:6" ht="12.75" customHeight="1" x14ac:dyDescent="0.2">
      <c r="A739" s="69" t="s">
        <v>1454</v>
      </c>
      <c r="B739" s="64" t="s">
        <v>1455</v>
      </c>
      <c r="C739" s="301" t="s">
        <v>1454</v>
      </c>
      <c r="D739" s="191">
        <v>3764.98</v>
      </c>
      <c r="E739" s="191"/>
      <c r="F739" s="70">
        <f t="shared" si="167"/>
        <v>0</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2318.0700000000002</v>
      </c>
      <c r="E741" s="191">
        <v>2308.5</v>
      </c>
      <c r="F741" s="70">
        <f t="shared" ref="F741:F1006" si="169">IF(D741&lt;&gt;0,IF(E741/D741&gt;=100,"&gt;&gt;100",E741/D741*100),"-")</f>
        <v>99.587156556963336</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83.45</v>
      </c>
      <c r="E760" s="193">
        <v>0</v>
      </c>
      <c r="F760" s="44">
        <f t="shared" si="169"/>
        <v>0</v>
      </c>
    </row>
    <row r="761" spans="1:6" ht="24" x14ac:dyDescent="0.2">
      <c r="A761" s="62">
        <v>34234</v>
      </c>
      <c r="B761" s="182" t="s">
        <v>1498</v>
      </c>
      <c r="C761" s="267" t="s">
        <v>1499</v>
      </c>
      <c r="D761" s="193">
        <v>0</v>
      </c>
      <c r="E761" s="193">
        <v>0</v>
      </c>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2705.6</v>
      </c>
      <c r="E850" s="193">
        <v>3936.4</v>
      </c>
      <c r="F850" s="44">
        <f t="shared" si="169"/>
        <v>145.49083382613838</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299.85000000000002</v>
      </c>
      <c r="E855" s="193"/>
      <c r="F855" s="44">
        <f t="shared" si="169"/>
        <v>0</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1990.21</v>
      </c>
      <c r="E982" s="191">
        <v>0</v>
      </c>
      <c r="F982" s="70">
        <f t="shared" si="169"/>
        <v>0</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9" sqref="B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238717.62</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1758109.65</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1748923.8599999999</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1442046.3</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302924.34999999998</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1592.96</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2360.25</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9185.7900000000009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1683788.1300000001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1673982.58</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1416377.53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255774.33</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1811.68</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19.04</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9805.5499999999993</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313039.1399999999</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313039.14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311552.84000000003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381.91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1104.3900000000001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15430</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2025-07-10T09:20:03Z</dcterms:modified>
</cp:coreProperties>
</file>