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Tajnica\Desktop\Nova mapa\Arhiva\Jednostavna nabava - videonadzor\"/>
    </mc:Choice>
  </mc:AlternateContent>
  <xr:revisionPtr revIDLastSave="0" documentId="13_ncr:1_{47F054A0-B1AD-4E94-993E-4A069DE58BF2}" xr6:coauthVersionLast="47" xr6:coauthVersionMax="47" xr10:uidLastSave="{00000000-0000-0000-0000-000000000000}"/>
  <bookViews>
    <workbookView xWindow="45" yWindow="1560" windowWidth="28755" windowHeight="11400" tabRatio="902" activeTab="1" xr2:uid="{00000000-000D-0000-FFFF-FFFF00000000}"/>
  </bookViews>
  <sheets>
    <sheet name="OPREMA" sheetId="48" r:id="rId1"/>
    <sheet name="INSTALACIJA" sheetId="52" r:id="rId2"/>
    <sheet name="DOKUMENTACIJA" sheetId="54" r:id="rId3"/>
    <sheet name="REKAPITULACIJA" sheetId="51" r:id="rId4"/>
  </sheets>
  <definedNames>
    <definedName name="_xlnm.Print_Titles" localSheetId="0">OPREMA!$1:$2</definedName>
    <definedName name="_xlnm.Print_Area" localSheetId="0">OPREMA!$A$1:$H$39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48" l="1"/>
  <c r="G6" i="51"/>
  <c r="H6" i="54"/>
  <c r="G7" i="54" s="1"/>
  <c r="G8" i="54" s="1"/>
  <c r="G25" i="48"/>
  <c r="H24" i="48"/>
  <c r="H23" i="48"/>
  <c r="H22" i="48"/>
  <c r="H21" i="48"/>
  <c r="H20" i="48"/>
  <c r="H19" i="48"/>
  <c r="H18" i="48"/>
  <c r="H17" i="48"/>
  <c r="H16" i="48"/>
  <c r="H15" i="48"/>
  <c r="H14" i="48"/>
  <c r="H13" i="48"/>
  <c r="H6" i="48" l="1"/>
  <c r="H7" i="48"/>
  <c r="H8" i="48"/>
  <c r="H9" i="48"/>
  <c r="H10" i="48"/>
  <c r="H11" i="48"/>
  <c r="H12" i="48"/>
  <c r="H8" i="52"/>
  <c r="H7" i="52"/>
  <c r="H6" i="52"/>
  <c r="A6" i="52"/>
  <c r="H5" i="52"/>
  <c r="H4" i="52"/>
  <c r="G9" i="52" l="1"/>
  <c r="G10" i="52" s="1"/>
  <c r="H4" i="48"/>
  <c r="G26" i="48" l="1"/>
  <c r="G7" i="51" l="1"/>
</calcChain>
</file>

<file path=xl/sharedStrings.xml><?xml version="1.0" encoding="utf-8"?>
<sst xmlns="http://schemas.openxmlformats.org/spreadsheetml/2006/main" count="107" uniqueCount="60">
  <si>
    <t>R.br.</t>
  </si>
  <si>
    <t>Opis</t>
  </si>
  <si>
    <t>Jedinica mjere</t>
  </si>
  <si>
    <t>Količina</t>
  </si>
  <si>
    <t>kom</t>
  </si>
  <si>
    <t>m</t>
  </si>
  <si>
    <t xml:space="preserve"> ---</t>
  </si>
  <si>
    <t xml:space="preserve">kpl </t>
  </si>
  <si>
    <t>Oprema i ugradnja</t>
  </si>
  <si>
    <t>Tip</t>
  </si>
  <si>
    <t>Dokumentacija i ostalo</t>
  </si>
  <si>
    <t>Elektroinstalacijski materijal i radovi</t>
  </si>
  <si>
    <t>Jedinična cijena [EUR]</t>
  </si>
  <si>
    <t>Ukupna cijena [EUR]</t>
  </si>
  <si>
    <t>Projekt izvedenog stanja</t>
  </si>
  <si>
    <t>1.</t>
  </si>
  <si>
    <t xml:space="preserve">Proizvođač </t>
  </si>
  <si>
    <t>1</t>
  </si>
  <si>
    <t>Cijena bez PDV-a</t>
  </si>
  <si>
    <t>CIJENA PONUDE (bez PDV-a-):</t>
  </si>
  <si>
    <t>UKUPNA CIJENA PONUDE (s PDV-om-):</t>
  </si>
  <si>
    <t>Rekapitulacija - sustav tehničke zaštite</t>
  </si>
  <si>
    <t>Dobava i isporuka vanjske 12MP kamere sljedećih karakteristika:                                      
 s polusfernim objektivom i IR filtrom za dnevnu i noćnu upotrebu • f/1,8 •
Senzor slike od 12 MP • 4K efektivna razlučivost: 2880 x 2880 (hemisferična izvorna slika)
• Maksimalna brzina kadrova (4K): 20 fps@MxPEG, 30 fps@H.264/H.265 • Integrirana IR i bijela
svjetlosni LED iluminator • WDR: Široki dinamički raspon 120 dB • Kombinirani dan/noć
senzor s IR filtrom • IP66 • IK10 osim na objektivu • Radna temperatura
raspon: -40 do +65 °C • Ugrađeni zvučnik i mikrofon - linijski ulaz i izlaz - ulaz i
Izlaz • USB-C • Uključena memorijska kartica od 8 GB</t>
  </si>
  <si>
    <t xml:space="preserve">Dobava i isporuka nosača kamere
</t>
  </si>
  <si>
    <t xml:space="preserve">Dobava i isporuka POE switch sljedećih karakteristika:
8-port Gigabit PoE+ preklopnik (Switch), 8×10/100/1000M RJ45 PoE ports, 802.3af/at, metalno kućište, 1U 13" (153W)
</t>
  </si>
  <si>
    <t>Dobava i isporuka UPS uređaja slijedećih tehničkih karakteristika: 
Vrsta UPS-a: linijski interaktivni
Ulaz: AC 162 295 V, 50 Hz / 60 Hz ± 10 %
Izlaz: AC 188 254 V, 50 Hz / 60 Hz ± 0,5 % (na bateriju)
Valni oblik: sinusni val (izmjenična mreža), simulirani sinusni val (baterija)
Kompenzacija temperature: -20mV/1 °C (po ćeliji)
Vrijeme prebacivanja: ne više od 10 ms
Vrijeme sigurnosne kopije: 8...20 min (ovisno o opterećenju)
Baterija: zatvorena olovna kiselina 12V/7Ah x 1 kom
Vrijeme punjenja: do 12 sati
Utičnice: 1x C14 ulaz, 2x C13 izlaza; USB-BF priključak
Radni uvjeti: 0 °C ~ 40 °C, pri vlažnosti 20 ~ 90 % RH bez kondenzacije
Snaga: 850 VA (520 W)</t>
  </si>
  <si>
    <t>Dobava i isporuka server za pohranu snimki sljedećih karakteristika:
16 GB RAM-a, 2 x Gigabit NIC, 7200 RPM HDD• 240 GB NVME ili SSD za OS, Win10/11 Pro 64bit• 5 godina jamstva</t>
  </si>
  <si>
    <t>Dokumentacija</t>
  </si>
  <si>
    <t xml:space="preserve">Dobava i isporuka kontrolera za upravljanje čitačima sljedećih karakteristika:
Kontroler pristupa za dvoja vrata + 1 dodatna vrata(ili funkcija alarmnog izlaza)
Omogućava povezivanje do 6 protokol čitača ili dva čitača sa Wiegand izlazom (125Mhz i 13,56Ghz)
2x RS-485 i TCP / IP komunikacija
Ugrađeno napajanje 40W/230V sa pozicijom za rezervno baterijsko napajanje (Aku 12V/2,4Ah)
interna memorija za: do 30.000 korisnika (kartice/oznake) / 100.000 događanja
Izlaz za bravu: 2 x 12V/0,5A
Dodatni relejni izlaz 5A, aktivan kod aktiviranja izlaza za bravu
Zaštita: plastično kućište(-20°C—40°C), IP21, napajanje: 110-230V
Dimenzije: 222x222x80mm
</t>
  </si>
  <si>
    <t xml:space="preserve">Dobava i isporuka akumulatora za kontrolere
</t>
  </si>
  <si>
    <t xml:space="preserve">Dobava i isporuka software kontrole pristupa sljedećih karakteristika:
• Podržava više kontrolera za kontrolu pristupa
• Podrška za više vremenskih rasporeda za kontrolu pristupa
• Više grupa korisnika
• Više grupa administratora
• Mogućnost limitacije prava pojedinačnim administratorima
• Administratorski postupci se snimaju i mogu se pregledati
• Mogućnost editiranja makro komandi
• Napredne postavke, kao npr. mijenjanje dužine trajanja otvorenosti vrata
• Informacije o djelatnicima se mogu uvesti direktno iz Active Directory-a
• Više kartica/pinova može biti dodijeljeno istom korisniku
• Monitor događaja uživo
• Korisnici se mogu uvesti iz .csv ili Excel dokumenata
• Promijena jezika ovisno o administatoru
• Proširenje mogućnosti programa sa modulima (IP kamera, FrontDesk …)
</t>
  </si>
  <si>
    <t xml:space="preserve">Dobava i isporuka beskontaktne kartice sa jednostranim otiskom crno bijeli
</t>
  </si>
  <si>
    <t xml:space="preserve">Potrošni materijal
</t>
  </si>
  <si>
    <t xml:space="preserve">Dobava i isporuka vanjske jedinice video portafona s 1 tipkom zvona sljedećih karakteristika:
1 gumb; Montažna kutija
Metalno kućište s ugrađenim grijanjem i modul SD karticom za proširenje kapaciteta,
EP-CS201 nadgradni I EP-CS201-F ugradni
Maksimalno priključena unutarnja stanica: 20; Kapacitet kartice: 10000
Ugrađeni: 1x mikrofon i zvučnik, 1x čitač kartica; 1x PoE RJ45, Wi-Fi, 1x napajanje, 1x
RS485, 1x Wiegand, 2x brava na vratima, 4x IO ulaz
Dopunsko svjetlo: IR svjetlo (prilagodljiva infracrvena kompenzacija)
WDR: Podrška; FOV: vodoravno: 124,3°; Okomito: 67,5°; Dijagonala: 147,2°
Napajanje DC12V ±25%, PoE IEEE802.3af
Potrošnja energije Max 10W; Razina zaštite: IP65, IK08
Dimenzije (D×V×Š): 79 mm×171 mm×34 mm; Težina: 0.267Kg
Radno okruženje -30 °C ~ + 60 °C, 10% ~ 90%, bez kondenzacije, na otvorenom
</t>
  </si>
  <si>
    <t xml:space="preserve">Dobava i isporuka unutarnje jedinice video portafona sljedećih karakteristika:
Zidna 7-inčna unutarnja stanica
ABS kućište i staklena ploča
Zaslon: 7-inčni ultratanki TFT LCD zaslon
Rezolucija zaslona: 1024×600
Operativni sustav: Linux
Audio ulaz: 1 ugrađeni višesmjerni mikrofon
Audio izlaz: 1 ugrađeni zvučnik
Standard kompresije zvuka: MP3 G711
Brzina kompresije zvuka: 128Kbps
Protokol: UNV privatni protokol
Napajanje sučelja*1, mreža*1, Wi-Fi*1, RS485*1, IO izlaz*2, IO ulaz*8, TF
Utor za karticu*1
Mrežni mrežni priključak od 100 Mbps, podržava IEEE802.3af PoE napajanje
Potrošnja energije &lt;10W
Napajanje DC12V±25%,IEEE802.3af, Standardni PoE
Dimenzije (D×V×Š): 193 mm×143 mm×25 mm; Težina: 360g
Radno okruženje: -10°C do +55°C, 10% do 90%, bez kondenzacije, zatvoreni
</t>
  </si>
  <si>
    <t>Dobava i isporuka elektromagnetske brave sljedećih karakteristika:
Magnetna brava, nadzirana sa prikazom statusa
Snaga držanja 600kg, dimenzije 266x73x40mm
Napajanje 12/24VDC/450
u kompletu sa nosačem</t>
  </si>
  <si>
    <t xml:space="preserve">Dobava i isporuka napajača
</t>
  </si>
  <si>
    <t>Dobava i isporuka tipkala za izlaz sljedećih karakteristika:
Input 12VDC
3A@12VDC
Izlazni kontakti : NO/NC/COM
Radna temperatura : -20°C - 55°C
Dimenzije : 115Lx70Wx29H (mm)
Detekcija očitanja : 0.1 - 10cm</t>
  </si>
  <si>
    <t xml:space="preserve">Radovi:
Montaža opreme video nadzora
Montaža IT opreme  (rack ormar)
Kadriranje kamera
Demontaža postojeće neispravne opreme
Puštanje sustava u rad
Programiranje kamera i servera
Programiranje sustava kontrole prolaza i video portafonije
Integracija video portafonskih kamera u sustav video nadzora
Instalacija na mobilni uređaj 
Obuka korisnika
</t>
  </si>
  <si>
    <t>Dobava i polaganje mrežnog kabela UTP kabel cat.6</t>
  </si>
  <si>
    <t>Dobava, isporuka i postavljanje PPY - NYM-J - 3x2.5mm²</t>
  </si>
  <si>
    <t xml:space="preserve">Dobava, isporuka i postavljanje caoflex cijevi
</t>
  </si>
  <si>
    <t xml:space="preserve">Dobava i postavljanje PVC kanal 15*15
</t>
  </si>
  <si>
    <t xml:space="preserve">Sitni potrošni materijal 
</t>
  </si>
  <si>
    <t>SVEUKUPNO ELEKTROINSTALACIJSKI MATERIJAL I RADOVI (bez PDV-a):</t>
  </si>
  <si>
    <t>SVEUKUPNO  ELEKTROINSTALACIJSKI MATERIJAL I RADOVI  (s PDV-om):</t>
  </si>
  <si>
    <t>SVEUKUPNO  IZVEDBENI PROJEKT (bez PDV-a):</t>
  </si>
  <si>
    <t>SVEUKUPNO  IZVEDBENI PROJEKT  (s PDV-om):</t>
  </si>
  <si>
    <t>Dobava, isporuka i ugradnja vanjske 5MP kamere sljedećih karakteristika:
• Maks. slika Rezolucija: 5MP (2592x1944), 1/2.8" Progressive CMOS • ONVIF S/G/T/M kamera s
integrirane IR LED diode (do 30 m) za dnevni i noćni rad • Automatsko prebacivanje
od boje do crno-bijele slike (mehanički IR filtar) • Motorom upravljana varifokalna leća
(F1,4-2,8: 2,7 do 13,5 mm, kut gledanja H: 103 °-31 °, V: 76 °-23,5 °) • 3-osni
podešavanje (Pan/Nagib/Rotacija) • IP67/IK10 • Temperatura okoline -30 do 60°C,
vlažnost 10 do 90% bez kondenzacije • Video kodeci: H.264, H.265, MJPEG (do 3
video-streamovi istovremeno) • Ugrađeni mikrofon • True WDR (120 dB) • Maks.
Brzina kadrova: 5MP H.264, H.265 @ 30 fps; MJPEG: 1080p @ 30 fps • Napajanje: PoE
IEEE802.3af klase 3, 12V DC maks. 10 W • MTBF: 95.000h • Jamstvo: 5 godina</t>
  </si>
  <si>
    <t>3.1</t>
  </si>
  <si>
    <t xml:space="preserve">Elektroinstalacijski materijal i radovi </t>
  </si>
  <si>
    <t>SVEUKUPNO OPREMA I UGRADNJA (bez PDV-a):</t>
  </si>
  <si>
    <t>SVEUKUPNO OPREMA I UGRADNJA  (s PDV-om):</t>
  </si>
  <si>
    <t xml:space="preserve">Izrada projekta izvedenog stanja:
•	Projekt je potrebno isporučiti u 3 primjerka na papiru                                                •	Dokumentacija mora biti izrađena u skladu s pravilima struke i sadržavati sve zakonom propisane dijelove.
</t>
  </si>
  <si>
    <t>Dobava i isporuka video management software sljedećih karakteristika:
Softver za upravljanje videozapisima uključuje 74  kanala i 2 godine podrške i ažuriranja
Nema ograničenja na broj korisnika, uključena je funkcija video zida
Sukladno NDAA
Veze klijentskih aplikacija
Veze s web aplikacijama
Veze mobilnih aplikacija
HTTP API za integracije treće strane
Enkripcija veze AES 128/256
Enkripcija svih baza podataka
Lokalno i daljinsko upravljanje putem namjenskog sučelja
Lokalna nadogradnja softvera (poslužitelj/klijent)
Nadogradnja udaljenog poslužitelja
Ručno sigurnosno kopiranje i vraćanje konfiguracije
Automatsko (planirano) sigurnosno kopiranje konfiguracije
Konfigurabilno odredište za backup konfiguracije
Neograničena razlučivost video streama
Kamere i drugi uređaji podržani putem izvornih upravljačkih programa ili ONVIF profila S
Podrška za interaktivne sadržaje
Podrška za udaljene web aplikacije (izravni izlaz na klijenta) (CrossLink)
Upravljački program uređaja: udaljena web aplikacija (CrossLink)
Upravljački program uređaja: aplikacija udaljene radne površine (CrossLink)
ONVIF Profile S usklađenost
Analogni PTZ protokoli (RS-232, RS-422, RS-485)
Podrška za ploče za video snimanje (analogno-digitalni)
Automatsko otkrivanje poslužitelja
Servisni način rada
Softverski čuvar (monitor performansi softvera i sustava)
GPU za renderiranje i dekodiranje videa uživo i dewarp tipa fisheye: H.264, H.265
Nadzorna ploča za kibernetičku zaštitu
Nadzorna ploča sa dnevnicima spajanja 
Unos razloga spajanja na sustav za operatere
Mogućnost izvlačenja snimke zaštićene lozinkom
Integracija video portafona u sustav video nadzora</t>
  </si>
  <si>
    <t>Dobava i isporuka računala za pregled video nadzora sljedećih karakteristika:
procesor i5-14500 2.6GHz, 24MB Smart Cache, 14 Cores, 5.0GHz Turbo
Intel Q670
8GB (1x8) 4800MHz DDR5 memorije
512GB M.2 PCIe NVMe Solid State Drive
Intel UHD Graphics 770
High Definition Audio, interni zvučnik
Realtek Gigabit (10/100/1000Mbps) mrežni adapter
1x PCI Express x16 slot, 2x PCI Express x1 slot, 2x M.2
straga: 2x USB 3.2, 2x USB 2.0, 1x DP, 1x HDMI, sprijeda: 1x USB 3.2 Type-C, 1x USB 3.2, 2x USB 2.0, 1x audio
Tower with Intrusion switch
tipkovnica (HR raspored)
optički miš, dvije tipke+scroll
Microsoft Windows 11 Pro</t>
  </si>
  <si>
    <t>Dobava i isporuka monitora sljedećih karakteristika:
32" (80cm)  2560x1440 100Hz, IPS, 250 cd/m2, 1200:1, 3ms, HDMIx1, DPx1, USBx3</t>
  </si>
  <si>
    <t xml:space="preserve">Dobava i isporuka čitača kontrole pristupa sljedećih karakteristika:
Protokolni čitač kartica/privjesaka za POPULUS P, REGIS T
Frekvencija 13,56MHz, domet za očitanje 7 cm, JANTAR komunikacijski protokol
LED (crveno/zeleno) i zvučna signalizacija promjene stanja
Dimenzija kućišta: 58x120x15 mm
Napajanje 9 to 14V DC
Radna temperatura: -20 do +70°C, zaštita kućišta IP65
Maksimalna dužina kabelske veze između kontrolera i čitača do 30m
</t>
  </si>
  <si>
    <t>Troškovnik - OŠ Alojzija Stepinca, Zagreb, Palinovečka 42 - dislocirani prostor Zagreb,  KUZMINEČKA 14</t>
  </si>
  <si>
    <t>Troškovnik - OŠ Alojzija Stepinca, Zagreb, Palinovečka 42 - dislocirani prostor Zagreb, KUZMINEČKA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</si>
</sst>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kn&quot;_-;\-* #,##0.00\ &quot;kn&quot;_-;_-* &quot;-&quot;??\ &quot;kn&quot;_-;_-@_-"/>
    <numFmt numFmtId="164" formatCode="_-* #,##0.00\ &quot;€&quot;_-;\-* #,##0.00\ &quot;€&quot;_-;_-* &quot;-&quot;??\ &quot;€&quot;_-;_-@_-"/>
    <numFmt numFmtId="165" formatCode="&quot;$&quot;#,##0_);\(&quot;$&quot;#,##0\)"/>
    <numFmt numFmtId="166" formatCode="_-* #,##0.00\ _k_n_-;\-* #,##0.00\ _k_n_-;_-* &quot;-&quot;??\ _k_n_-;_-@_-"/>
    <numFmt numFmtId="167" formatCode="#,##0.00\ _k_n"/>
    <numFmt numFmtId="168" formatCode="#,##0;\-#,##0;&quot;-&quot;"/>
    <numFmt numFmtId="169" formatCode="#,##0.00;\-#,##0.00;&quot;-&quot;"/>
    <numFmt numFmtId="170" formatCode="#,##0%;\-#,##0%;&quot;- &quot;"/>
    <numFmt numFmtId="171" formatCode="#,##0.0%;\-#,##0.0%;&quot;- &quot;"/>
    <numFmt numFmtId="172" formatCode="#,##0.00%;\-#,##0.00%;&quot;- &quot;"/>
    <numFmt numFmtId="173" formatCode="#,##0.0;\-#,##0.0;&quot;-&quot;"/>
    <numFmt numFmtId="174" formatCode="_-* #,##0.00&quot; kn&quot;_-;\-* #,##0.00&quot; kn&quot;_-;_-* \-??&quot; kn&quot;_-;_-@_-"/>
    <numFmt numFmtId="175" formatCode="[Blue]#,##0;[Blue]\(#,##0\)"/>
    <numFmt numFmtId="176" formatCode="#,##0;\(#,##0\)"/>
    <numFmt numFmtId="177" formatCode="&quot;$&quot;#,##0;[Red]\-&quot;$&quot;#,##0"/>
    <numFmt numFmtId="178" formatCode="&quot;$&quot;#,##0.00;[Red]\-&quot;$&quot;#,##0.00"/>
    <numFmt numFmtId="179" formatCode="[Red]0%;[Red]\(0%\)"/>
    <numFmt numFmtId="180" formatCode="0%;\(0%\)"/>
    <numFmt numFmtId="181" formatCode="\ \ @"/>
    <numFmt numFmtId="182" formatCode="\ \ \ \ @"/>
    <numFmt numFmtId="183" formatCode="_-&quot;$&quot;* #,##0_-;\-&quot;$&quot;* #,##0_-;_-&quot;$&quot;* &quot;-&quot;_-;_-@_-"/>
    <numFmt numFmtId="184" formatCode="_-&quot;$&quot;* #,##0.00_-;\-&quot;$&quot;* #,##0.00_-;_-&quot;$&quot;* &quot;-&quot;??_-;_-@_-"/>
    <numFmt numFmtId="185" formatCode="_-* #,##0.00\ [$€-1]_-;\-* #,##0.00\ [$€-1]_-;_-* &quot;-&quot;??\ [$€-1]_-"/>
    <numFmt numFmtId="186" formatCode="_-* #,##0.00\ [$kn-41A]_-;\-* #,##0.00\ [$kn-41A]_-;_-* &quot;-&quot;??\ [$kn-41A]_-;_-@_-"/>
    <numFmt numFmtId="187" formatCode="#,##0.00\ [$€-1];\-#,##0.00\ [$€-1]"/>
    <numFmt numFmtId="188" formatCode="#,##0.00\ [$€-1]"/>
    <numFmt numFmtId="189" formatCode="#,##0.00\ &quot;€&quot;"/>
  </numFmts>
  <fonts count="59">
    <font>
      <sz val="10"/>
      <color indexed="8"/>
      <name val="Tahoma"/>
      <family val="2"/>
      <charset val="238"/>
    </font>
    <font>
      <sz val="8"/>
      <color indexed="8"/>
      <name val="Arial"/>
      <family val="2"/>
    </font>
    <font>
      <b/>
      <sz val="9"/>
      <color indexed="8"/>
      <name val="Arial"/>
      <family val="2"/>
    </font>
    <font>
      <b/>
      <sz val="9"/>
      <color indexed="8"/>
      <name val="Arial"/>
      <family val="2"/>
      <charset val="238"/>
    </font>
    <font>
      <sz val="8"/>
      <name val="Arial"/>
      <family val="2"/>
    </font>
    <font>
      <b/>
      <sz val="8"/>
      <color indexed="8"/>
      <name val="Arial"/>
      <family val="2"/>
    </font>
    <font>
      <sz val="8"/>
      <name val="Arial"/>
      <family val="2"/>
      <charset val="238"/>
    </font>
    <font>
      <sz val="10"/>
      <name val="Arial"/>
      <family val="2"/>
      <charset val="238"/>
    </font>
    <font>
      <sz val="10"/>
      <color indexed="8"/>
      <name val="Tahoma"/>
      <family val="2"/>
      <charset val="238"/>
    </font>
    <font>
      <b/>
      <sz val="11"/>
      <color indexed="8"/>
      <name val="Calibri"/>
      <family val="2"/>
      <charset val="238"/>
    </font>
    <font>
      <sz val="11"/>
      <color indexed="8"/>
      <name val="Calibri"/>
      <family val="2"/>
      <charset val="238"/>
    </font>
    <font>
      <sz val="11"/>
      <color indexed="9"/>
      <name val="Calibri"/>
      <family val="2"/>
      <charset val="238"/>
    </font>
    <font>
      <sz val="11"/>
      <color indexed="20"/>
      <name val="Calibri"/>
      <family val="2"/>
      <charset val="238"/>
    </font>
    <font>
      <b/>
      <sz val="10"/>
      <name val="MS Sans Serif"/>
      <family val="2"/>
      <charset val="238"/>
    </font>
    <font>
      <sz val="10"/>
      <color indexed="8"/>
      <name val="Arial"/>
      <family val="2"/>
    </font>
    <font>
      <b/>
      <sz val="11"/>
      <color indexed="10"/>
      <name val="Calibri"/>
      <family val="2"/>
      <charset val="238"/>
    </font>
    <font>
      <b/>
      <sz val="11"/>
      <color indexed="9"/>
      <name val="Calibri"/>
      <family val="2"/>
      <charset val="238"/>
    </font>
    <font>
      <sz val="10"/>
      <name val="Arial"/>
      <family val="2"/>
    </font>
    <font>
      <sz val="10"/>
      <color indexed="0"/>
      <name val="MS Sans Serif"/>
      <family val="2"/>
      <charset val="238"/>
    </font>
    <font>
      <sz val="11"/>
      <name val="Times New Roman"/>
      <family val="1"/>
      <charset val="238"/>
    </font>
    <font>
      <sz val="10"/>
      <color indexed="12"/>
      <name val="Arial"/>
      <family val="2"/>
    </font>
    <font>
      <i/>
      <sz val="11"/>
      <color indexed="23"/>
      <name val="Calibri"/>
      <family val="2"/>
      <charset val="238"/>
    </font>
    <font>
      <sz val="11"/>
      <color indexed="17"/>
      <name val="Calibri"/>
      <family val="2"/>
      <charset val="238"/>
    </font>
    <font>
      <b/>
      <sz val="12"/>
      <name val="Arial"/>
      <family val="2"/>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0"/>
      <color indexed="14"/>
      <name val="Arial"/>
      <family val="2"/>
    </font>
    <font>
      <sz val="11"/>
      <color indexed="10"/>
      <name val="Calibri"/>
      <family val="2"/>
      <charset val="238"/>
    </font>
    <font>
      <sz val="11"/>
      <color indexed="19"/>
      <name val="Calibri"/>
      <family val="2"/>
      <charset val="238"/>
    </font>
    <font>
      <sz val="8"/>
      <name val="Arial Narrow"/>
      <family val="2"/>
      <charset val="238"/>
    </font>
    <font>
      <sz val="11"/>
      <name val="Arial"/>
      <family val="2"/>
      <charset val="238"/>
    </font>
    <font>
      <b/>
      <sz val="11"/>
      <color indexed="63"/>
      <name val="Calibri"/>
      <family val="2"/>
      <charset val="238"/>
    </font>
    <font>
      <sz val="10"/>
      <color indexed="10"/>
      <name val="Arial"/>
      <family val="2"/>
    </font>
    <font>
      <sz val="10"/>
      <name val="Helv"/>
    </font>
    <font>
      <b/>
      <sz val="18"/>
      <color indexed="62"/>
      <name val="Cambria"/>
      <family val="2"/>
      <charset val="238"/>
    </font>
    <font>
      <sz val="10"/>
      <name val="Arial"/>
      <family val="2"/>
      <charset val="238"/>
    </font>
    <font>
      <u/>
      <sz val="8"/>
      <color indexed="36"/>
      <name val="Arial"/>
      <family val="2"/>
      <charset val="238"/>
    </font>
    <font>
      <sz val="10"/>
      <name val="Helv"/>
      <charset val="204"/>
    </font>
    <font>
      <sz val="10"/>
      <name val="Times New Roman CE"/>
      <family val="1"/>
      <charset val="238"/>
    </font>
    <font>
      <sz val="12"/>
      <name val="Times New Roman CE"/>
      <family val="1"/>
      <charset val="238"/>
    </font>
    <font>
      <sz val="11"/>
      <name val="Arial"/>
      <family val="2"/>
    </font>
    <font>
      <sz val="8"/>
      <color indexed="8"/>
      <name val="Arial"/>
      <family val="2"/>
      <charset val="238"/>
    </font>
    <font>
      <sz val="8"/>
      <color indexed="8"/>
      <name val="Arial"/>
      <family val="2"/>
    </font>
    <font>
      <b/>
      <sz val="9"/>
      <color indexed="8"/>
      <name val="Arial"/>
      <family val="2"/>
      <charset val="238"/>
    </font>
    <font>
      <sz val="8"/>
      <name val="Arial"/>
      <family val="2"/>
    </font>
    <font>
      <b/>
      <sz val="9"/>
      <color indexed="8"/>
      <name val="Arial"/>
      <family val="2"/>
      <charset val="238"/>
    </font>
    <font>
      <sz val="8"/>
      <color indexed="8"/>
      <name val="Arial"/>
      <family val="2"/>
    </font>
    <font>
      <b/>
      <sz val="9"/>
      <color indexed="8"/>
      <name val="Arial"/>
      <family val="2"/>
    </font>
    <font>
      <b/>
      <sz val="9"/>
      <color indexed="8"/>
      <name val="Arial"/>
      <family val="2"/>
      <charset val="238"/>
    </font>
    <font>
      <sz val="8"/>
      <name val="Arial"/>
      <family val="2"/>
    </font>
    <font>
      <sz val="11"/>
      <color theme="1"/>
      <name val="Calibri"/>
      <family val="2"/>
      <charset val="238"/>
      <scheme val="minor"/>
    </font>
    <font>
      <u/>
      <sz val="10"/>
      <color theme="10"/>
      <name val="Tahoma"/>
      <family val="2"/>
      <charset val="238"/>
    </font>
    <font>
      <b/>
      <sz val="11"/>
      <color indexed="8"/>
      <name val="Arial"/>
      <family val="2"/>
      <charset val="238"/>
    </font>
    <font>
      <b/>
      <sz val="8"/>
      <color indexed="8"/>
      <name val="Arial"/>
      <family val="2"/>
      <charset val="238"/>
    </font>
    <font>
      <b/>
      <sz val="11"/>
      <color indexed="8"/>
      <name val="Arial"/>
      <family val="2"/>
    </font>
    <font>
      <sz val="11"/>
      <color indexed="8"/>
      <name val="Tahoma"/>
      <family val="2"/>
      <charset val="238"/>
    </font>
    <font>
      <b/>
      <sz val="10"/>
      <color indexed="8"/>
      <name val="Tahoma"/>
      <family val="2"/>
      <charset val="238"/>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22"/>
        <bgColor indexed="31"/>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8">
    <xf numFmtId="0" fontId="0" fillId="0" borderId="0"/>
    <xf numFmtId="0" fontId="39" fillId="0" borderId="0"/>
    <xf numFmtId="0" fontId="35"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1" fillId="6"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13"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2" fillId="8" borderId="0" applyNumberFormat="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5" fontId="13" fillId="0" borderId="2" applyAlignment="0" applyProtection="0"/>
    <xf numFmtId="165" fontId="13" fillId="0" borderId="2" applyAlignment="0" applyProtection="0"/>
    <xf numFmtId="168" fontId="14" fillId="0" borderId="0" applyFill="0" applyBorder="0" applyAlignment="0"/>
    <xf numFmtId="169" fontId="14" fillId="0" borderId="0" applyFill="0" applyBorder="0" applyAlignment="0"/>
    <xf numFmtId="170" fontId="14" fillId="0" borderId="0" applyFill="0" applyBorder="0" applyAlignment="0"/>
    <xf numFmtId="171" fontId="14" fillId="0" borderId="0" applyFill="0" applyBorder="0" applyAlignment="0"/>
    <xf numFmtId="172" fontId="14" fillId="0" borderId="0" applyFill="0" applyBorder="0" applyAlignment="0"/>
    <xf numFmtId="168" fontId="14" fillId="0" borderId="0" applyFill="0" applyBorder="0" applyAlignment="0"/>
    <xf numFmtId="173" fontId="14" fillId="0" borderId="0" applyFill="0" applyBorder="0" applyAlignment="0"/>
    <xf numFmtId="169" fontId="14" fillId="0" borderId="0" applyFill="0" applyBorder="0" applyAlignment="0"/>
    <xf numFmtId="0" fontId="15" fillId="16" borderId="3" applyNumberFormat="0" applyAlignment="0" applyProtection="0"/>
    <xf numFmtId="0" fontId="16" fillId="17" borderId="4" applyNumberFormat="0" applyAlignment="0" applyProtection="0"/>
    <xf numFmtId="168" fontId="17" fillId="0" borderId="0" applyFont="0" applyFill="0" applyBorder="0" applyAlignment="0" applyProtection="0"/>
    <xf numFmtId="166" fontId="3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9" fontId="1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4" fontId="17" fillId="0" borderId="0" applyFill="0" applyBorder="0" applyAlignment="0" applyProtection="0"/>
    <xf numFmtId="174" fontId="17" fillId="0" borderId="0" applyFill="0" applyBorder="0" applyAlignment="0" applyProtection="0"/>
    <xf numFmtId="44" fontId="7" fillId="0" borderId="0" applyFont="0" applyFill="0" applyBorder="0" applyAlignment="0" applyProtection="0"/>
    <xf numFmtId="174" fontId="17" fillId="0" borderId="0" applyFill="0" applyBorder="0" applyAlignment="0" applyProtection="0"/>
    <xf numFmtId="174" fontId="1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4" fontId="14" fillId="0" borderId="0" applyFill="0" applyBorder="0" applyAlignment="0"/>
    <xf numFmtId="175" fontId="19" fillId="0" borderId="0" applyFont="0" applyFill="0" applyBorder="0" applyAlignment="0" applyProtection="0"/>
    <xf numFmtId="176" fontId="19" fillId="0" borderId="0" applyFont="0" applyFill="0" applyBorder="0" applyAlignment="0" applyProtection="0"/>
    <xf numFmtId="168" fontId="20" fillId="0" borderId="0" applyFill="0" applyBorder="0" applyAlignment="0"/>
    <xf numFmtId="169" fontId="20" fillId="0" borderId="0" applyFill="0" applyBorder="0" applyAlignment="0"/>
    <xf numFmtId="168" fontId="20" fillId="0" borderId="0" applyFill="0" applyBorder="0" applyAlignment="0"/>
    <xf numFmtId="173" fontId="20" fillId="0" borderId="0" applyFill="0" applyBorder="0" applyAlignment="0"/>
    <xf numFmtId="169" fontId="20" fillId="0" borderId="0" applyFill="0" applyBorder="0" applyAlignment="0"/>
    <xf numFmtId="185" fontId="17" fillId="0" borderId="0" applyFont="0" applyFill="0" applyBorder="0" applyAlignment="0" applyProtection="0"/>
    <xf numFmtId="0" fontId="21" fillId="0" borderId="0" applyNumberFormat="0" applyFill="0" applyBorder="0" applyAlignment="0" applyProtection="0"/>
    <xf numFmtId="0" fontId="22" fillId="6" borderId="0" applyNumberFormat="0" applyBorder="0" applyAlignment="0" applyProtection="0"/>
    <xf numFmtId="38" fontId="4" fillId="18" borderId="0" applyNumberFormat="0" applyBorder="0" applyAlignment="0" applyProtection="0"/>
    <xf numFmtId="0" fontId="23" fillId="0" borderId="5" applyNumberFormat="0" applyAlignment="0" applyProtection="0">
      <alignment horizontal="left" vertical="center"/>
    </xf>
    <xf numFmtId="0" fontId="23" fillId="0" borderId="6">
      <alignment horizontal="left" vertical="center"/>
    </xf>
    <xf numFmtId="0" fontId="18" fillId="0" borderId="0" applyNumberFormat="0" applyFill="0" applyBorder="0" applyAlignment="0" applyProtection="0"/>
    <xf numFmtId="0" fontId="18" fillId="0" borderId="0" applyNumberFormat="0" applyFill="0" applyBorder="0" applyAlignment="0" applyProtection="0"/>
    <xf numFmtId="0" fontId="24" fillId="0" borderId="7"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10" fontId="4" fillId="19" borderId="10" applyNumberFormat="0" applyBorder="0" applyAlignment="0" applyProtection="0"/>
    <xf numFmtId="0" fontId="27" fillId="9" borderId="3" applyNumberFormat="0" applyAlignment="0" applyProtection="0"/>
    <xf numFmtId="0" fontId="40" fillId="0" borderId="0">
      <alignment horizontal="right" vertical="top"/>
    </xf>
    <xf numFmtId="0" fontId="41" fillId="0" borderId="0">
      <alignment horizontal="justify" vertical="top" wrapText="1"/>
    </xf>
    <xf numFmtId="0" fontId="40" fillId="0" borderId="0">
      <alignment horizontal="left"/>
    </xf>
    <xf numFmtId="4" fontId="41" fillId="0" borderId="0">
      <alignment horizontal="right"/>
    </xf>
    <xf numFmtId="0" fontId="41" fillId="0" borderId="0">
      <alignment horizontal="right"/>
    </xf>
    <xf numFmtId="168" fontId="28" fillId="0" borderId="0" applyFill="0" applyBorder="0" applyAlignment="0"/>
    <xf numFmtId="169" fontId="28" fillId="0" borderId="0" applyFill="0" applyBorder="0" applyAlignment="0"/>
    <xf numFmtId="168" fontId="28" fillId="0" borderId="0" applyFill="0" applyBorder="0" applyAlignment="0"/>
    <xf numFmtId="173" fontId="28" fillId="0" borderId="0" applyFill="0" applyBorder="0" applyAlignment="0"/>
    <xf numFmtId="169" fontId="28" fillId="0" borderId="0" applyFill="0" applyBorder="0" applyAlignment="0"/>
    <xf numFmtId="0" fontId="29" fillId="0" borderId="12" applyNumberFormat="0" applyFill="0" applyAlignment="0" applyProtection="0"/>
    <xf numFmtId="177" fontId="19" fillId="0" borderId="0" applyFont="0" applyFill="0" applyBorder="0" applyAlignment="0" applyProtection="0"/>
    <xf numFmtId="178" fontId="19" fillId="0" borderId="0" applyFont="0" applyFill="0" applyBorder="0" applyAlignment="0" applyProtection="0"/>
    <xf numFmtId="0" fontId="30" fillId="9" borderId="0" applyNumberFormat="0" applyBorder="0" applyAlignment="0" applyProtection="0"/>
    <xf numFmtId="179" fontId="31" fillId="0" borderId="0"/>
    <xf numFmtId="179"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0" borderId="0"/>
    <xf numFmtId="0" fontId="17" fillId="0" borderId="0"/>
    <xf numFmtId="0" fontId="17" fillId="0" borderId="0"/>
    <xf numFmtId="0" fontId="17" fillId="0" borderId="0"/>
    <xf numFmtId="0" fontId="7" fillId="0" borderId="0"/>
    <xf numFmtId="0" fontId="7" fillId="0" borderId="0"/>
    <xf numFmtId="0" fontId="8"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0" borderId="0"/>
    <xf numFmtId="0" fontId="7" fillId="0" borderId="0"/>
    <xf numFmtId="0" fontId="52" fillId="0" borderId="0"/>
    <xf numFmtId="0" fontId="7" fillId="0" borderId="0"/>
    <xf numFmtId="0" fontId="7" fillId="0" borderId="0"/>
    <xf numFmtId="0" fontId="42" fillId="0" borderId="0"/>
    <xf numFmtId="0" fontId="7" fillId="0" borderId="0"/>
    <xf numFmtId="0" fontId="7" fillId="0" borderId="0"/>
    <xf numFmtId="0" fontId="7" fillId="0" borderId="0"/>
    <xf numFmtId="0" fontId="8" fillId="0" borderId="0"/>
    <xf numFmtId="0" fontId="37" fillId="0" borderId="0"/>
    <xf numFmtId="0" fontId="7" fillId="0" borderId="0"/>
    <xf numFmtId="0" fontId="7" fillId="0" borderId="0"/>
    <xf numFmtId="0" fontId="32" fillId="4" borderId="1" applyNumberFormat="0" applyFont="0" applyAlignment="0" applyProtection="0"/>
    <xf numFmtId="0" fontId="7" fillId="0" borderId="0"/>
    <xf numFmtId="0" fontId="33" fillId="16" borderId="11" applyNumberFormat="0" applyAlignment="0" applyProtection="0"/>
    <xf numFmtId="172" fontId="17" fillId="0" borderId="0" applyFont="0" applyFill="0" applyBorder="0" applyAlignment="0" applyProtection="0"/>
    <xf numFmtId="180" fontId="1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168" fontId="34" fillId="0" borderId="0" applyFill="0" applyBorder="0" applyAlignment="0"/>
    <xf numFmtId="169" fontId="34" fillId="0" borderId="0" applyFill="0" applyBorder="0" applyAlignment="0"/>
    <xf numFmtId="168" fontId="34" fillId="0" borderId="0" applyFill="0" applyBorder="0" applyAlignment="0"/>
    <xf numFmtId="173" fontId="34" fillId="0" borderId="0" applyFill="0" applyBorder="0" applyAlignment="0"/>
    <xf numFmtId="169" fontId="34" fillId="0" borderId="0" applyFill="0" applyBorder="0" applyAlignment="0"/>
    <xf numFmtId="0" fontId="32" fillId="0" borderId="0"/>
    <xf numFmtId="0" fontId="35" fillId="0" borderId="0"/>
    <xf numFmtId="0" fontId="17" fillId="0" borderId="0"/>
    <xf numFmtId="49" fontId="14" fillId="0" borderId="0" applyFill="0" applyBorder="0" applyAlignment="0"/>
    <xf numFmtId="181" fontId="14" fillId="0" borderId="0" applyFill="0" applyBorder="0" applyAlignment="0"/>
    <xf numFmtId="182" fontId="14" fillId="0" borderId="0" applyFill="0" applyBorder="0" applyAlignment="0"/>
    <xf numFmtId="0" fontId="3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9" fillId="0" borderId="13" applyNumberFormat="0" applyFill="0" applyAlignment="0" applyProtection="0"/>
    <xf numFmtId="44" fontId="7" fillId="0" borderId="0" applyFont="0" applyFill="0" applyBorder="0" applyAlignment="0" applyProtection="0"/>
    <xf numFmtId="183" fontId="7" fillId="0" borderId="0" applyFont="0" applyFill="0" applyBorder="0" applyAlignment="0" applyProtection="0"/>
    <xf numFmtId="184" fontId="7" fillId="0" borderId="0" applyFont="0" applyFill="0" applyBorder="0" applyAlignment="0" applyProtection="0"/>
    <xf numFmtId="0" fontId="29" fillId="0" borderId="0" applyNumberFormat="0" applyFill="0" applyBorder="0" applyAlignment="0" applyProtection="0"/>
    <xf numFmtId="0" fontId="17" fillId="0" borderId="0"/>
    <xf numFmtId="0" fontId="53" fillId="0" borderId="0" applyNumberFormat="0" applyFill="0" applyBorder="0" applyAlignment="0" applyProtection="0"/>
  </cellStyleXfs>
  <cellXfs count="62">
    <xf numFmtId="0" fontId="0" fillId="0" borderId="0" xfId="0"/>
    <xf numFmtId="0" fontId="54" fillId="22" borderId="10" xfId="0" applyFont="1" applyFill="1" applyBorder="1" applyAlignment="1">
      <alignment horizontal="center" vertical="center" wrapText="1"/>
    </xf>
    <xf numFmtId="0" fontId="1" fillId="18" borderId="10" xfId="0" applyFont="1" applyFill="1" applyBorder="1" applyAlignment="1">
      <alignment horizontal="center" vertical="center" wrapText="1"/>
    </xf>
    <xf numFmtId="0" fontId="43" fillId="20" borderId="10" xfId="0" applyFont="1" applyFill="1" applyBorder="1" applyAlignment="1">
      <alignment horizontal="center" vertical="center" wrapText="1"/>
    </xf>
    <xf numFmtId="4" fontId="1" fillId="18" borderId="10" xfId="0" applyNumberFormat="1" applyFont="1" applyFill="1" applyBorder="1" applyAlignment="1">
      <alignment horizontal="center" vertical="center" wrapText="1"/>
    </xf>
    <xf numFmtId="186" fontId="1" fillId="18" borderId="10"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0" fontId="1" fillId="0" borderId="10" xfId="0" quotePrefix="1" applyFont="1" applyBorder="1" applyAlignment="1">
      <alignment horizontal="center" vertical="top" wrapText="1"/>
    </xf>
    <xf numFmtId="0" fontId="4" fillId="21" borderId="10" xfId="0" applyFont="1" applyFill="1" applyBorder="1" applyAlignment="1">
      <alignment horizontal="left" vertical="top" wrapText="1"/>
    </xf>
    <xf numFmtId="0" fontId="1" fillId="0" borderId="10" xfId="0" applyFont="1" applyBorder="1" applyAlignment="1">
      <alignment horizontal="center" vertical="top" wrapText="1"/>
    </xf>
    <xf numFmtId="0" fontId="4" fillId="0" borderId="10" xfId="0" applyFont="1" applyBorder="1" applyAlignment="1">
      <alignment horizontal="left" vertical="top" wrapText="1"/>
    </xf>
    <xf numFmtId="0" fontId="45" fillId="0" borderId="10" xfId="0" applyFont="1" applyBorder="1" applyAlignment="1">
      <alignment horizontal="center" vertical="center" wrapText="1"/>
    </xf>
    <xf numFmtId="0" fontId="44" fillId="0" borderId="10" xfId="0" applyFont="1" applyBorder="1" applyAlignment="1">
      <alignment horizontal="center" vertical="top" wrapText="1"/>
    </xf>
    <xf numFmtId="0" fontId="1" fillId="0" borderId="10" xfId="0" applyFont="1" applyBorder="1" applyAlignment="1">
      <alignment vertical="top" wrapText="1"/>
    </xf>
    <xf numFmtId="0" fontId="3"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48" fillId="0" borderId="10" xfId="0" applyFont="1" applyBorder="1" applyAlignment="1">
      <alignment horizontal="center" vertical="top" wrapText="1"/>
    </xf>
    <xf numFmtId="0" fontId="4" fillId="0" borderId="10" xfId="0" applyFont="1" applyBorder="1" applyAlignment="1">
      <alignment vertical="top" wrapText="1"/>
    </xf>
    <xf numFmtId="0" fontId="55" fillId="18" borderId="10" xfId="0" applyFont="1" applyFill="1" applyBorder="1" applyAlignment="1">
      <alignment horizontal="center" vertical="center" wrapText="1"/>
    </xf>
    <xf numFmtId="167" fontId="5" fillId="22" borderId="10" xfId="0" applyNumberFormat="1" applyFont="1" applyFill="1" applyBorder="1" applyAlignment="1">
      <alignment horizontal="center" vertical="center" wrapText="1"/>
    </xf>
    <xf numFmtId="189" fontId="3" fillId="0" borderId="10" xfId="0" applyNumberFormat="1" applyFont="1" applyBorder="1" applyAlignment="1">
      <alignment horizontal="center" vertical="center" wrapText="1"/>
    </xf>
    <xf numFmtId="189" fontId="3" fillId="22" borderId="10" xfId="0" applyNumberFormat="1" applyFont="1" applyFill="1" applyBorder="1" applyAlignment="1">
      <alignment horizontal="center" vertical="center" wrapText="1"/>
    </xf>
    <xf numFmtId="0" fontId="1" fillId="0" borderId="10" xfId="0" applyFont="1" applyBorder="1" applyAlignment="1">
      <alignment horizontal="center" vertical="center" wrapText="1"/>
    </xf>
    <xf numFmtId="0" fontId="4" fillId="0" borderId="10" xfId="227" applyFont="1" applyBorder="1" applyAlignment="1">
      <alignment horizontal="center" vertical="center"/>
    </xf>
    <xf numFmtId="0" fontId="1" fillId="21" borderId="10" xfId="0" applyFont="1" applyFill="1" applyBorder="1" applyAlignment="1">
      <alignment horizontal="center" vertical="center" wrapText="1"/>
    </xf>
    <xf numFmtId="187" fontId="1" fillId="21" borderId="10" xfId="0" applyNumberFormat="1" applyFont="1" applyFill="1" applyBorder="1" applyAlignment="1">
      <alignment horizontal="center" vertical="center" wrapText="1"/>
    </xf>
    <xf numFmtId="187" fontId="1" fillId="0" borderId="10" xfId="0" applyNumberFormat="1" applyFont="1" applyBorder="1" applyAlignment="1">
      <alignment horizontal="center" vertical="center" wrapText="1"/>
    </xf>
    <xf numFmtId="0" fontId="4" fillId="21" borderId="10" xfId="227" applyFont="1" applyFill="1" applyBorder="1" applyAlignment="1">
      <alignment horizontal="center" vertical="center"/>
    </xf>
    <xf numFmtId="0" fontId="4" fillId="0" borderId="10" xfId="148" applyFont="1" applyBorder="1" applyAlignment="1">
      <alignment horizontal="center" vertical="center" wrapText="1"/>
    </xf>
    <xf numFmtId="3" fontId="1" fillId="21" borderId="10" xfId="0" applyNumberFormat="1" applyFont="1" applyFill="1" applyBorder="1" applyAlignment="1">
      <alignment horizontal="center" vertical="center" wrapText="1"/>
    </xf>
    <xf numFmtId="3" fontId="4" fillId="21"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188" fontId="4" fillId="0" borderId="10" xfId="0" applyNumberFormat="1" applyFont="1" applyBorder="1" applyAlignment="1">
      <alignment horizontal="center" vertical="center" wrapText="1"/>
    </xf>
    <xf numFmtId="0" fontId="46" fillId="0" borderId="10" xfId="0" applyFont="1" applyBorder="1" applyAlignment="1">
      <alignment horizontal="center" vertical="center" wrapText="1"/>
    </xf>
    <xf numFmtId="3" fontId="46" fillId="0" borderId="10" xfId="0" applyNumberFormat="1" applyFont="1" applyBorder="1" applyAlignment="1">
      <alignment horizontal="center" vertical="center" wrapText="1"/>
    </xf>
    <xf numFmtId="0" fontId="48" fillId="0" borderId="10" xfId="0" applyFont="1" applyBorder="1" applyAlignment="1">
      <alignment horizontal="center" vertical="center" wrapText="1"/>
    </xf>
    <xf numFmtId="3" fontId="51" fillId="21" borderId="10" xfId="0" applyNumberFormat="1" applyFont="1" applyFill="1" applyBorder="1" applyAlignment="1">
      <alignment horizontal="center" vertical="center" wrapText="1"/>
    </xf>
    <xf numFmtId="188" fontId="6" fillId="21" borderId="10" xfId="0" applyNumberFormat="1" applyFont="1" applyFill="1" applyBorder="1" applyAlignment="1">
      <alignment horizontal="center" vertical="center" wrapText="1"/>
    </xf>
    <xf numFmtId="188" fontId="6" fillId="0" borderId="10" xfId="0" applyNumberFormat="1" applyFont="1" applyBorder="1" applyAlignment="1">
      <alignment horizontal="center" vertical="center" wrapText="1"/>
    </xf>
    <xf numFmtId="0" fontId="0" fillId="0" borderId="10" xfId="0" applyBorder="1"/>
    <xf numFmtId="0" fontId="2" fillId="22" borderId="10" xfId="0" applyFont="1" applyFill="1" applyBorder="1" applyAlignment="1">
      <alignment horizontal="right" wrapText="1"/>
    </xf>
    <xf numFmtId="189" fontId="2" fillId="22" borderId="10" xfId="0" applyNumberFormat="1" applyFont="1" applyFill="1" applyBorder="1" applyAlignment="1">
      <alignment horizontal="right" vertical="center" wrapText="1"/>
    </xf>
    <xf numFmtId="189" fontId="58" fillId="0" borderId="10" xfId="0" applyNumberFormat="1" applyFont="1" applyBorder="1" applyAlignment="1">
      <alignment horizontal="right" vertical="center" wrapText="1"/>
    </xf>
    <xf numFmtId="0" fontId="54" fillId="22" borderId="10" xfId="0" applyFont="1" applyFill="1" applyBorder="1" applyAlignment="1">
      <alignment vertical="center" wrapText="1"/>
    </xf>
    <xf numFmtId="0" fontId="0" fillId="22" borderId="10" xfId="0" applyFill="1" applyBorder="1" applyAlignment="1">
      <alignment vertical="center" wrapText="1"/>
    </xf>
    <xf numFmtId="0" fontId="47" fillId="0" borderId="10" xfId="0" applyFont="1" applyBorder="1" applyAlignment="1">
      <alignment vertical="center"/>
    </xf>
    <xf numFmtId="0" fontId="0" fillId="0" borderId="10" xfId="0" applyBorder="1" applyAlignment="1">
      <alignment vertical="center"/>
    </xf>
    <xf numFmtId="0" fontId="2" fillId="0" borderId="10" xfId="0" applyFont="1" applyBorder="1" applyAlignment="1">
      <alignment vertical="center"/>
    </xf>
    <xf numFmtId="0" fontId="49" fillId="0" borderId="10" xfId="0" applyFont="1" applyBorder="1" applyAlignment="1">
      <alignment vertical="center"/>
    </xf>
    <xf numFmtId="0" fontId="3" fillId="0" borderId="10" xfId="0" applyFont="1" applyBorder="1" applyAlignment="1">
      <alignment vertical="center"/>
    </xf>
    <xf numFmtId="0" fontId="3" fillId="18" borderId="14" xfId="0" applyFont="1" applyFill="1" applyBorder="1" applyAlignment="1">
      <alignment horizontal="right" vertical="center" wrapText="1"/>
    </xf>
    <xf numFmtId="0" fontId="3" fillId="18" borderId="6" xfId="0" applyFont="1" applyFill="1" applyBorder="1" applyAlignment="1">
      <alignment horizontal="right" vertical="center" wrapText="1"/>
    </xf>
    <xf numFmtId="0" fontId="3" fillId="18" borderId="15" xfId="0" applyFont="1" applyFill="1" applyBorder="1" applyAlignment="1">
      <alignment horizontal="right" vertical="center" wrapText="1"/>
    </xf>
    <xf numFmtId="4" fontId="2" fillId="21" borderId="14" xfId="0" applyNumberFormat="1" applyFont="1" applyFill="1" applyBorder="1" applyAlignment="1">
      <alignment horizontal="left" vertical="center"/>
    </xf>
    <xf numFmtId="4" fontId="2" fillId="21" borderId="6" xfId="0" applyNumberFormat="1" applyFont="1" applyFill="1" applyBorder="1" applyAlignment="1">
      <alignment horizontal="left" vertical="center"/>
    </xf>
    <xf numFmtId="4" fontId="2" fillId="21" borderId="15" xfId="0" applyNumberFormat="1" applyFont="1" applyFill="1" applyBorder="1" applyAlignment="1">
      <alignment horizontal="left" vertical="center"/>
    </xf>
    <xf numFmtId="0" fontId="56" fillId="22" borderId="10" xfId="0" applyFont="1" applyFill="1" applyBorder="1" applyAlignment="1">
      <alignment vertical="center"/>
    </xf>
    <xf numFmtId="0" fontId="57" fillId="22" borderId="10" xfId="0" applyFont="1" applyFill="1" applyBorder="1" applyAlignment="1">
      <alignment vertical="center"/>
    </xf>
    <xf numFmtId="0" fontId="5" fillId="18" borderId="10" xfId="0" applyFont="1" applyFill="1" applyBorder="1" applyAlignment="1">
      <alignment horizontal="center" vertical="center" wrapText="1"/>
    </xf>
    <xf numFmtId="0" fontId="58" fillId="0" borderId="10" xfId="0" applyFont="1" applyBorder="1" applyAlignment="1">
      <alignment horizontal="center" vertical="center" wrapText="1"/>
    </xf>
    <xf numFmtId="4" fontId="2" fillId="21" borderId="10" xfId="0" applyNumberFormat="1" applyFont="1" applyFill="1" applyBorder="1" applyAlignment="1">
      <alignment horizontal="left" vertical="center"/>
    </xf>
    <xf numFmtId="0" fontId="0" fillId="21" borderId="10" xfId="0" applyFill="1" applyBorder="1" applyAlignment="1">
      <alignment horizontal="left" vertical="center"/>
    </xf>
  </cellXfs>
  <cellStyles count="228">
    <cellStyle name="_STAMBENI DIO" xfId="1" xr:uid="{00000000-0005-0000-0000-000000000000}"/>
    <cellStyle name="_troškovnik" xfId="2" xr:uid="{00000000-0005-0000-0000-000001000000}"/>
    <cellStyle name="20% - Accent1 2" xfId="3" xr:uid="{00000000-0005-0000-0000-000002000000}"/>
    <cellStyle name="20% - Accent2 2" xfId="4" xr:uid="{00000000-0005-0000-0000-000003000000}"/>
    <cellStyle name="20% - Accent3 2" xfId="5" xr:uid="{00000000-0005-0000-0000-000004000000}"/>
    <cellStyle name="20% - Accent4 2" xfId="6" xr:uid="{00000000-0005-0000-0000-000005000000}"/>
    <cellStyle name="20% - Accent5 2" xfId="7" xr:uid="{00000000-0005-0000-0000-000006000000}"/>
    <cellStyle name="20% - Accent6 2" xfId="8" xr:uid="{00000000-0005-0000-0000-000007000000}"/>
    <cellStyle name="40% - Accent1 2" xfId="9" xr:uid="{00000000-0005-0000-0000-000008000000}"/>
    <cellStyle name="40% - Accent2 2" xfId="10" xr:uid="{00000000-0005-0000-0000-000009000000}"/>
    <cellStyle name="40% - Accent3 2" xfId="11" xr:uid="{00000000-0005-0000-0000-00000A000000}"/>
    <cellStyle name="40% - Accent4 2" xfId="12" xr:uid="{00000000-0005-0000-0000-00000B000000}"/>
    <cellStyle name="40% - Accent5 2" xfId="13" xr:uid="{00000000-0005-0000-0000-00000C000000}"/>
    <cellStyle name="40% - Accent6 2" xfId="14" xr:uid="{00000000-0005-0000-0000-00000D000000}"/>
    <cellStyle name="60% - Accent1 2" xfId="15" xr:uid="{00000000-0005-0000-0000-00000E000000}"/>
    <cellStyle name="60% - Accent2 2" xfId="16" xr:uid="{00000000-0005-0000-0000-00000F000000}"/>
    <cellStyle name="60% - Accent3 2" xfId="17" xr:uid="{00000000-0005-0000-0000-000010000000}"/>
    <cellStyle name="60% - Accent4 2" xfId="18" xr:uid="{00000000-0005-0000-0000-000011000000}"/>
    <cellStyle name="60% - Accent5 2" xfId="19" xr:uid="{00000000-0005-0000-0000-000012000000}"/>
    <cellStyle name="60% - Accent6 2" xfId="20" xr:uid="{00000000-0005-0000-0000-000013000000}"/>
    <cellStyle name="Accent1 2" xfId="21" xr:uid="{00000000-0005-0000-0000-000014000000}"/>
    <cellStyle name="Accent2 2" xfId="22" xr:uid="{00000000-0005-0000-0000-000015000000}"/>
    <cellStyle name="Accent3 2" xfId="23" xr:uid="{00000000-0005-0000-0000-000016000000}"/>
    <cellStyle name="Accent4 2" xfId="24" xr:uid="{00000000-0005-0000-0000-000017000000}"/>
    <cellStyle name="Accent5 2" xfId="25" xr:uid="{00000000-0005-0000-0000-000018000000}"/>
    <cellStyle name="Accent6 2" xfId="26" xr:uid="{00000000-0005-0000-0000-000019000000}"/>
    <cellStyle name="Bad 2" xfId="27" xr:uid="{00000000-0005-0000-0000-00001A000000}"/>
    <cellStyle name="Besuchter Hyperlink" xfId="28" xr:uid="{00000000-0005-0000-0000-00001B000000}"/>
    <cellStyle name="Besuchter Hyperlink 2" xfId="29" xr:uid="{00000000-0005-0000-0000-00001C000000}"/>
    <cellStyle name="Besuchter Hyperlink 2 2" xfId="30" xr:uid="{00000000-0005-0000-0000-00001D000000}"/>
    <cellStyle name="Border" xfId="31" xr:uid="{00000000-0005-0000-0000-00001E000000}"/>
    <cellStyle name="Border 2" xfId="32" xr:uid="{00000000-0005-0000-0000-00001F000000}"/>
    <cellStyle name="Calc Currency (0)" xfId="33" xr:uid="{00000000-0005-0000-0000-000020000000}"/>
    <cellStyle name="Calc Currency (2)" xfId="34" xr:uid="{00000000-0005-0000-0000-000021000000}"/>
    <cellStyle name="Calc Percent (0)" xfId="35" xr:uid="{00000000-0005-0000-0000-000022000000}"/>
    <cellStyle name="Calc Percent (1)" xfId="36" xr:uid="{00000000-0005-0000-0000-000023000000}"/>
    <cellStyle name="Calc Percent (2)" xfId="37" xr:uid="{00000000-0005-0000-0000-000024000000}"/>
    <cellStyle name="Calc Units (0)" xfId="38" xr:uid="{00000000-0005-0000-0000-000025000000}"/>
    <cellStyle name="Calc Units (1)" xfId="39" xr:uid="{00000000-0005-0000-0000-000026000000}"/>
    <cellStyle name="Calc Units (2)" xfId="40" xr:uid="{00000000-0005-0000-0000-000027000000}"/>
    <cellStyle name="Calculation 2" xfId="41" xr:uid="{00000000-0005-0000-0000-000028000000}"/>
    <cellStyle name="Check Cell 2" xfId="42" xr:uid="{00000000-0005-0000-0000-000029000000}"/>
    <cellStyle name="Comma [00]" xfId="43" xr:uid="{00000000-0005-0000-0000-00002A000000}"/>
    <cellStyle name="Comma 2" xfId="44" xr:uid="{00000000-0005-0000-0000-00002B000000}"/>
    <cellStyle name="Comma0" xfId="45" xr:uid="{00000000-0005-0000-0000-00002C000000}"/>
    <cellStyle name="Comma0 2" xfId="46" xr:uid="{00000000-0005-0000-0000-00002D000000}"/>
    <cellStyle name="Currency [00]" xfId="47" xr:uid="{00000000-0005-0000-0000-00002E000000}"/>
    <cellStyle name="Currency 10" xfId="48" xr:uid="{00000000-0005-0000-0000-00002F000000}"/>
    <cellStyle name="Currency 10 2" xfId="49" xr:uid="{00000000-0005-0000-0000-000030000000}"/>
    <cellStyle name="Currency 11" xfId="50" xr:uid="{00000000-0005-0000-0000-000031000000}"/>
    <cellStyle name="Currency 11 2" xfId="51" xr:uid="{00000000-0005-0000-0000-000032000000}"/>
    <cellStyle name="Currency 12" xfId="52" xr:uid="{00000000-0005-0000-0000-000033000000}"/>
    <cellStyle name="Currency 12 2" xfId="53" xr:uid="{00000000-0005-0000-0000-000034000000}"/>
    <cellStyle name="Currency 13" xfId="54" xr:uid="{00000000-0005-0000-0000-000035000000}"/>
    <cellStyle name="Currency 13 2" xfId="55" xr:uid="{00000000-0005-0000-0000-000036000000}"/>
    <cellStyle name="Currency 14" xfId="56" xr:uid="{00000000-0005-0000-0000-000037000000}"/>
    <cellStyle name="Currency 14 2" xfId="57" xr:uid="{00000000-0005-0000-0000-000038000000}"/>
    <cellStyle name="Currency 15" xfId="58" xr:uid="{00000000-0005-0000-0000-000039000000}"/>
    <cellStyle name="Currency 15 2" xfId="59" xr:uid="{00000000-0005-0000-0000-00003A000000}"/>
    <cellStyle name="Currency 16" xfId="60" xr:uid="{00000000-0005-0000-0000-00003B000000}"/>
    <cellStyle name="Currency 17" xfId="61" xr:uid="{00000000-0005-0000-0000-00003C000000}"/>
    <cellStyle name="Currency 18" xfId="62" xr:uid="{00000000-0005-0000-0000-00003D000000}"/>
    <cellStyle name="Currency 19" xfId="63" xr:uid="{00000000-0005-0000-0000-00003E000000}"/>
    <cellStyle name="Currency 2" xfId="64" xr:uid="{00000000-0005-0000-0000-00003F000000}"/>
    <cellStyle name="Currency 2 2" xfId="65" xr:uid="{00000000-0005-0000-0000-000040000000}"/>
    <cellStyle name="Currency 20" xfId="66" xr:uid="{00000000-0005-0000-0000-000041000000}"/>
    <cellStyle name="Currency 21" xfId="67" xr:uid="{00000000-0005-0000-0000-000042000000}"/>
    <cellStyle name="Currency 22" xfId="68" xr:uid="{00000000-0005-0000-0000-000043000000}"/>
    <cellStyle name="Currency 23" xfId="69" xr:uid="{00000000-0005-0000-0000-000044000000}"/>
    <cellStyle name="Currency 24" xfId="70" xr:uid="{00000000-0005-0000-0000-000045000000}"/>
    <cellStyle name="Currency 25" xfId="71" xr:uid="{00000000-0005-0000-0000-000046000000}"/>
    <cellStyle name="Currency 26" xfId="72" xr:uid="{00000000-0005-0000-0000-000047000000}"/>
    <cellStyle name="Currency 27" xfId="73" xr:uid="{00000000-0005-0000-0000-000048000000}"/>
    <cellStyle name="Currency 28" xfId="74" xr:uid="{00000000-0005-0000-0000-000049000000}"/>
    <cellStyle name="Currency 29" xfId="75" xr:uid="{00000000-0005-0000-0000-00004A000000}"/>
    <cellStyle name="Currency 3" xfId="76" xr:uid="{00000000-0005-0000-0000-00004B000000}"/>
    <cellStyle name="Currency 30" xfId="77" xr:uid="{00000000-0005-0000-0000-00004C000000}"/>
    <cellStyle name="Currency 31" xfId="78" xr:uid="{00000000-0005-0000-0000-00004D000000}"/>
    <cellStyle name="Currency 32" xfId="79" xr:uid="{00000000-0005-0000-0000-00004E000000}"/>
    <cellStyle name="Currency 32 2" xfId="80" xr:uid="{00000000-0005-0000-0000-00004F000000}"/>
    <cellStyle name="Currency 33" xfId="81" xr:uid="{00000000-0005-0000-0000-000050000000}"/>
    <cellStyle name="Currency 34" xfId="82" xr:uid="{00000000-0005-0000-0000-000051000000}"/>
    <cellStyle name="Currency 4" xfId="83" xr:uid="{00000000-0005-0000-0000-000052000000}"/>
    <cellStyle name="Currency 4 2" xfId="84" xr:uid="{00000000-0005-0000-0000-000053000000}"/>
    <cellStyle name="Currency 5" xfId="85" xr:uid="{00000000-0005-0000-0000-000054000000}"/>
    <cellStyle name="Currency 5 2" xfId="86" xr:uid="{00000000-0005-0000-0000-000055000000}"/>
    <cellStyle name="Currency 6" xfId="87" xr:uid="{00000000-0005-0000-0000-000056000000}"/>
    <cellStyle name="Currency 6 2" xfId="88" xr:uid="{00000000-0005-0000-0000-000057000000}"/>
    <cellStyle name="Currency 7" xfId="89" xr:uid="{00000000-0005-0000-0000-000058000000}"/>
    <cellStyle name="Currency 7 2" xfId="90" xr:uid="{00000000-0005-0000-0000-000059000000}"/>
    <cellStyle name="Currency 8" xfId="91" xr:uid="{00000000-0005-0000-0000-00005A000000}"/>
    <cellStyle name="Currency 8 2" xfId="92" xr:uid="{00000000-0005-0000-0000-00005B000000}"/>
    <cellStyle name="Currency 9" xfId="93" xr:uid="{00000000-0005-0000-0000-00005C000000}"/>
    <cellStyle name="Currency 9 2" xfId="94" xr:uid="{00000000-0005-0000-0000-00005D000000}"/>
    <cellStyle name="Currency0" xfId="95" xr:uid="{00000000-0005-0000-0000-00005E000000}"/>
    <cellStyle name="Currency0 2" xfId="96" xr:uid="{00000000-0005-0000-0000-00005F000000}"/>
    <cellStyle name="Date Short" xfId="97" xr:uid="{00000000-0005-0000-0000-000060000000}"/>
    <cellStyle name="Dezimal [0]_laroux" xfId="98" xr:uid="{00000000-0005-0000-0000-000061000000}"/>
    <cellStyle name="Dezimal_laroux" xfId="99" xr:uid="{00000000-0005-0000-0000-000062000000}"/>
    <cellStyle name="Enter Currency (0)" xfId="100" xr:uid="{00000000-0005-0000-0000-000063000000}"/>
    <cellStyle name="Enter Currency (2)" xfId="101" xr:uid="{00000000-0005-0000-0000-000064000000}"/>
    <cellStyle name="Enter Units (0)" xfId="102" xr:uid="{00000000-0005-0000-0000-000065000000}"/>
    <cellStyle name="Enter Units (1)" xfId="103" xr:uid="{00000000-0005-0000-0000-000066000000}"/>
    <cellStyle name="Enter Units (2)" xfId="104" xr:uid="{00000000-0005-0000-0000-000067000000}"/>
    <cellStyle name="Euro" xfId="105" xr:uid="{00000000-0005-0000-0000-000068000000}"/>
    <cellStyle name="Explanatory Text 2" xfId="106" xr:uid="{00000000-0005-0000-0000-000069000000}"/>
    <cellStyle name="Good 2" xfId="107" xr:uid="{00000000-0005-0000-0000-00006A000000}"/>
    <cellStyle name="Grey" xfId="108" xr:uid="{00000000-0005-0000-0000-00006B000000}"/>
    <cellStyle name="Header1" xfId="109" xr:uid="{00000000-0005-0000-0000-00006C000000}"/>
    <cellStyle name="Header2" xfId="110" xr:uid="{00000000-0005-0000-0000-00006D000000}"/>
    <cellStyle name="Heading 1 2" xfId="111" xr:uid="{00000000-0005-0000-0000-00006E000000}"/>
    <cellStyle name="Heading 1 2 2" xfId="112" xr:uid="{00000000-0005-0000-0000-00006F000000}"/>
    <cellStyle name="Heading 1 3" xfId="113" xr:uid="{00000000-0005-0000-0000-000070000000}"/>
    <cellStyle name="Heading 2 2" xfId="114" xr:uid="{00000000-0005-0000-0000-000071000000}"/>
    <cellStyle name="Heading 2 2 2" xfId="115" xr:uid="{00000000-0005-0000-0000-000072000000}"/>
    <cellStyle name="Heading 2 3" xfId="116" xr:uid="{00000000-0005-0000-0000-000073000000}"/>
    <cellStyle name="Heading 3 2" xfId="117" xr:uid="{00000000-0005-0000-0000-000074000000}"/>
    <cellStyle name="Heading 4 2" xfId="118" xr:uid="{00000000-0005-0000-0000-000075000000}"/>
    <cellStyle name="Hiperveza" xfId="227" builtinId="8"/>
    <cellStyle name="Input [yellow]" xfId="119" xr:uid="{00000000-0005-0000-0000-000077000000}"/>
    <cellStyle name="Input 2" xfId="120" xr:uid="{00000000-0005-0000-0000-000078000000}"/>
    <cellStyle name="kolona A" xfId="121" xr:uid="{00000000-0005-0000-0000-000079000000}"/>
    <cellStyle name="kolona B" xfId="122" xr:uid="{00000000-0005-0000-0000-00007A000000}"/>
    <cellStyle name="kolona C" xfId="123" xr:uid="{00000000-0005-0000-0000-00007B000000}"/>
    <cellStyle name="kolona D" xfId="124" xr:uid="{00000000-0005-0000-0000-00007C000000}"/>
    <cellStyle name="kolona E" xfId="125" xr:uid="{00000000-0005-0000-0000-00007D000000}"/>
    <cellStyle name="Link Currency (0)" xfId="126" xr:uid="{00000000-0005-0000-0000-00007E000000}"/>
    <cellStyle name="Link Currency (2)" xfId="127" xr:uid="{00000000-0005-0000-0000-00007F000000}"/>
    <cellStyle name="Link Units (0)" xfId="128" xr:uid="{00000000-0005-0000-0000-000080000000}"/>
    <cellStyle name="Link Units (1)" xfId="129" xr:uid="{00000000-0005-0000-0000-000081000000}"/>
    <cellStyle name="Link Units (2)" xfId="130" xr:uid="{00000000-0005-0000-0000-000082000000}"/>
    <cellStyle name="Linked Cell 2" xfId="131" xr:uid="{00000000-0005-0000-0000-000083000000}"/>
    <cellStyle name="Milliers [0]_laroux" xfId="132" xr:uid="{00000000-0005-0000-0000-000084000000}"/>
    <cellStyle name="Milliers_laroux" xfId="133" xr:uid="{00000000-0005-0000-0000-000085000000}"/>
    <cellStyle name="Neutral 2" xfId="134" xr:uid="{00000000-0005-0000-0000-000086000000}"/>
    <cellStyle name="Normal - Style1" xfId="135" xr:uid="{00000000-0005-0000-0000-000087000000}"/>
    <cellStyle name="Normal - Style1 2" xfId="136" xr:uid="{00000000-0005-0000-0000-000088000000}"/>
    <cellStyle name="Normal 10" xfId="137" xr:uid="{00000000-0005-0000-0000-000089000000}"/>
    <cellStyle name="Normal 10 2" xfId="138" xr:uid="{00000000-0005-0000-0000-00008A000000}"/>
    <cellStyle name="Normal 11" xfId="139" xr:uid="{00000000-0005-0000-0000-00008B000000}"/>
    <cellStyle name="Normal 12" xfId="140" xr:uid="{00000000-0005-0000-0000-00008C000000}"/>
    <cellStyle name="Normal 13" xfId="141" xr:uid="{00000000-0005-0000-0000-00008D000000}"/>
    <cellStyle name="Normal 14" xfId="142" xr:uid="{00000000-0005-0000-0000-00008E000000}"/>
    <cellStyle name="Normal 15" xfId="143" xr:uid="{00000000-0005-0000-0000-00008F000000}"/>
    <cellStyle name="Normal 16" xfId="144" xr:uid="{00000000-0005-0000-0000-000090000000}"/>
    <cellStyle name="Normal 17" xfId="145" xr:uid="{00000000-0005-0000-0000-000091000000}"/>
    <cellStyle name="Normal 18" xfId="146" xr:uid="{00000000-0005-0000-0000-000092000000}"/>
    <cellStyle name="Normal 19" xfId="147" xr:uid="{00000000-0005-0000-0000-000093000000}"/>
    <cellStyle name="Normal 2" xfId="148" xr:uid="{00000000-0005-0000-0000-000094000000}"/>
    <cellStyle name="Normal 2 10" xfId="149" xr:uid="{00000000-0005-0000-0000-000095000000}"/>
    <cellStyle name="Normal 2 10 2" xfId="150" xr:uid="{00000000-0005-0000-0000-000096000000}"/>
    <cellStyle name="Normal 2 11" xfId="151" xr:uid="{00000000-0005-0000-0000-000097000000}"/>
    <cellStyle name="Normal 2 12" xfId="152" xr:uid="{00000000-0005-0000-0000-000098000000}"/>
    <cellStyle name="Normal 2 2" xfId="153" xr:uid="{00000000-0005-0000-0000-000099000000}"/>
    <cellStyle name="Normal 2 3" xfId="154" xr:uid="{00000000-0005-0000-0000-00009A000000}"/>
    <cellStyle name="Normal 2 4" xfId="155" xr:uid="{00000000-0005-0000-0000-00009B000000}"/>
    <cellStyle name="Normal 2 5" xfId="156" xr:uid="{00000000-0005-0000-0000-00009C000000}"/>
    <cellStyle name="Normal 2 5 2" xfId="157" xr:uid="{00000000-0005-0000-0000-00009D000000}"/>
    <cellStyle name="Normal 2 6" xfId="158" xr:uid="{00000000-0005-0000-0000-00009E000000}"/>
    <cellStyle name="Normal 2 7" xfId="159" xr:uid="{00000000-0005-0000-0000-00009F000000}"/>
    <cellStyle name="Normal 2 8" xfId="160" xr:uid="{00000000-0005-0000-0000-0000A0000000}"/>
    <cellStyle name="Normal 2 9" xfId="161" xr:uid="{00000000-0005-0000-0000-0000A1000000}"/>
    <cellStyle name="Normal 20" xfId="162" xr:uid="{00000000-0005-0000-0000-0000A2000000}"/>
    <cellStyle name="Normal 21" xfId="163" xr:uid="{00000000-0005-0000-0000-0000A3000000}"/>
    <cellStyle name="Normal 22" xfId="164" xr:uid="{00000000-0005-0000-0000-0000A4000000}"/>
    <cellStyle name="Normal 23" xfId="165" xr:uid="{00000000-0005-0000-0000-0000A5000000}"/>
    <cellStyle name="Normal 24" xfId="166" xr:uid="{00000000-0005-0000-0000-0000A6000000}"/>
    <cellStyle name="Normal 25" xfId="167" xr:uid="{00000000-0005-0000-0000-0000A7000000}"/>
    <cellStyle name="Normal 26" xfId="168" xr:uid="{00000000-0005-0000-0000-0000A8000000}"/>
    <cellStyle name="Normal 27" xfId="169" xr:uid="{00000000-0005-0000-0000-0000A9000000}"/>
    <cellStyle name="Normal 28" xfId="170" xr:uid="{00000000-0005-0000-0000-0000AA000000}"/>
    <cellStyle name="Normal 29" xfId="171" xr:uid="{00000000-0005-0000-0000-0000AB000000}"/>
    <cellStyle name="Normal 3" xfId="172" xr:uid="{00000000-0005-0000-0000-0000AC000000}"/>
    <cellStyle name="Normal 3 2" xfId="173" xr:uid="{00000000-0005-0000-0000-0000AD000000}"/>
    <cellStyle name="Normal 3 3" xfId="174" xr:uid="{00000000-0005-0000-0000-0000AE000000}"/>
    <cellStyle name="Normal 30" xfId="175" xr:uid="{00000000-0005-0000-0000-0000AF000000}"/>
    <cellStyle name="Normal 31" xfId="176" xr:uid="{00000000-0005-0000-0000-0000B0000000}"/>
    <cellStyle name="Normal 32" xfId="177" xr:uid="{00000000-0005-0000-0000-0000B1000000}"/>
    <cellStyle name="Normal 32 2" xfId="178" xr:uid="{00000000-0005-0000-0000-0000B2000000}"/>
    <cellStyle name="Normal 33" xfId="179" xr:uid="{00000000-0005-0000-0000-0000B3000000}"/>
    <cellStyle name="Normal 34" xfId="180" xr:uid="{00000000-0005-0000-0000-0000B4000000}"/>
    <cellStyle name="Normal 35" xfId="181" xr:uid="{00000000-0005-0000-0000-0000B5000000}"/>
    <cellStyle name="Normal 35 2" xfId="182" xr:uid="{00000000-0005-0000-0000-0000B6000000}"/>
    <cellStyle name="Normal 36" xfId="183" xr:uid="{00000000-0005-0000-0000-0000B7000000}"/>
    <cellStyle name="Normal 37" xfId="184" xr:uid="{00000000-0005-0000-0000-0000B8000000}"/>
    <cellStyle name="Normal 38" xfId="185" xr:uid="{00000000-0005-0000-0000-0000B9000000}"/>
    <cellStyle name="Normal 39" xfId="186" xr:uid="{00000000-0005-0000-0000-0000BA000000}"/>
    <cellStyle name="Normal 4" xfId="187" xr:uid="{00000000-0005-0000-0000-0000BB000000}"/>
    <cellStyle name="Normal 4 2" xfId="188" xr:uid="{00000000-0005-0000-0000-0000BC000000}"/>
    <cellStyle name="Normal 5" xfId="189" xr:uid="{00000000-0005-0000-0000-0000BD000000}"/>
    <cellStyle name="Normal 6" xfId="190" xr:uid="{00000000-0005-0000-0000-0000BE000000}"/>
    <cellStyle name="Normal 6 2" xfId="191" xr:uid="{00000000-0005-0000-0000-0000BF000000}"/>
    <cellStyle name="Normal 7" xfId="192" xr:uid="{00000000-0005-0000-0000-0000C0000000}"/>
    <cellStyle name="Normal 8" xfId="193" xr:uid="{00000000-0005-0000-0000-0000C1000000}"/>
    <cellStyle name="Normal 9" xfId="194" xr:uid="{00000000-0005-0000-0000-0000C2000000}"/>
    <cellStyle name="Normalno" xfId="0" builtinId="0"/>
    <cellStyle name="Normalno 2" xfId="195" xr:uid="{00000000-0005-0000-0000-0000C4000000}"/>
    <cellStyle name="Normalno 3" xfId="196" xr:uid="{00000000-0005-0000-0000-0000C5000000}"/>
    <cellStyle name="Normalno 3 2" xfId="197" xr:uid="{00000000-0005-0000-0000-0000C6000000}"/>
    <cellStyle name="Normalno 4" xfId="198" xr:uid="{00000000-0005-0000-0000-0000C7000000}"/>
    <cellStyle name="Normalno 5" xfId="226" xr:uid="{00000000-0005-0000-0000-0000C8000000}"/>
    <cellStyle name="Note 2" xfId="199" xr:uid="{00000000-0005-0000-0000-0000C9000000}"/>
    <cellStyle name="Obično_LURA - SIRELA TROŠKOVNIK  ELEKTRO" xfId="200" xr:uid="{00000000-0005-0000-0000-0000CA000000}"/>
    <cellStyle name="Output 2" xfId="201" xr:uid="{00000000-0005-0000-0000-0000CB000000}"/>
    <cellStyle name="Percent [0]" xfId="202" xr:uid="{00000000-0005-0000-0000-0000CC000000}"/>
    <cellStyle name="Percent [00]" xfId="203" xr:uid="{00000000-0005-0000-0000-0000CD000000}"/>
    <cellStyle name="Percent [2]" xfId="204" xr:uid="{00000000-0005-0000-0000-0000CE000000}"/>
    <cellStyle name="Percent [2] 2" xfId="205" xr:uid="{00000000-0005-0000-0000-0000CF000000}"/>
    <cellStyle name="Percent 2" xfId="206" xr:uid="{00000000-0005-0000-0000-0000D0000000}"/>
    <cellStyle name="PrePop Currency (0)" xfId="207" xr:uid="{00000000-0005-0000-0000-0000D1000000}"/>
    <cellStyle name="PrePop Currency (2)" xfId="208" xr:uid="{00000000-0005-0000-0000-0000D2000000}"/>
    <cellStyle name="PrePop Units (0)" xfId="209" xr:uid="{00000000-0005-0000-0000-0000D3000000}"/>
    <cellStyle name="PrePop Units (1)" xfId="210" xr:uid="{00000000-0005-0000-0000-0000D4000000}"/>
    <cellStyle name="PrePop Units (2)" xfId="211" xr:uid="{00000000-0005-0000-0000-0000D5000000}"/>
    <cellStyle name="Standard_01 PL FS FIRE MasterPrice List Cerberus PRO BY09 2009-06-25" xfId="212" xr:uid="{00000000-0005-0000-0000-0000D6000000}"/>
    <cellStyle name="Style 1" xfId="213" xr:uid="{00000000-0005-0000-0000-0000D7000000}"/>
    <cellStyle name="Style 1 2" xfId="214" xr:uid="{00000000-0005-0000-0000-0000D8000000}"/>
    <cellStyle name="Text Indent A" xfId="215" xr:uid="{00000000-0005-0000-0000-0000D9000000}"/>
    <cellStyle name="Text Indent B" xfId="216" xr:uid="{00000000-0005-0000-0000-0000DA000000}"/>
    <cellStyle name="Text Indent C" xfId="217" xr:uid="{00000000-0005-0000-0000-0000DB000000}"/>
    <cellStyle name="Title 2" xfId="218" xr:uid="{00000000-0005-0000-0000-0000DC000000}"/>
    <cellStyle name="Total 2" xfId="219" xr:uid="{00000000-0005-0000-0000-0000DD000000}"/>
    <cellStyle name="Total 2 2" xfId="220" xr:uid="{00000000-0005-0000-0000-0000DE000000}"/>
    <cellStyle name="Total 3" xfId="221" xr:uid="{00000000-0005-0000-0000-0000DF000000}"/>
    <cellStyle name="Valuta 2" xfId="222" xr:uid="{00000000-0005-0000-0000-0000E0000000}"/>
    <cellStyle name="Währung [0]_RESULTS" xfId="223" xr:uid="{00000000-0005-0000-0000-0000E1000000}"/>
    <cellStyle name="Währung_RESULTS" xfId="224" xr:uid="{00000000-0005-0000-0000-0000E2000000}"/>
    <cellStyle name="Warning Text 2" xfId="225" xr:uid="{00000000-0005-0000-0000-0000E3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H26"/>
  <sheetViews>
    <sheetView workbookViewId="0">
      <pane ySplit="2" topLeftCell="A3" activePane="bottomLeft" state="frozen"/>
      <selection pane="bottomLeft" activeCell="M4" sqref="M4"/>
    </sheetView>
  </sheetViews>
  <sheetFormatPr defaultRowHeight="12.75"/>
  <cols>
    <col min="1" max="1" width="4.28515625" bestFit="1" customWidth="1"/>
    <col min="2" max="2" width="75.42578125" customWidth="1"/>
    <col min="3" max="3" width="10.28515625" customWidth="1"/>
    <col min="4" max="4" width="9.7109375" customWidth="1"/>
  </cols>
  <sheetData>
    <row r="1" spans="1:8" ht="22.9" customHeight="1">
      <c r="A1" s="1" t="s">
        <v>15</v>
      </c>
      <c r="B1" s="43" t="s">
        <v>58</v>
      </c>
      <c r="C1" s="44"/>
      <c r="D1" s="44"/>
      <c r="E1" s="44"/>
      <c r="F1" s="44"/>
      <c r="G1" s="44"/>
      <c r="H1" s="44"/>
    </row>
    <row r="2" spans="1:8" ht="22.5">
      <c r="A2" s="2" t="s">
        <v>0</v>
      </c>
      <c r="B2" s="2" t="s">
        <v>1</v>
      </c>
      <c r="C2" s="3" t="s">
        <v>9</v>
      </c>
      <c r="D2" s="3" t="s">
        <v>16</v>
      </c>
      <c r="E2" s="2" t="s">
        <v>2</v>
      </c>
      <c r="F2" s="4" t="s">
        <v>3</v>
      </c>
      <c r="G2" s="5" t="s">
        <v>12</v>
      </c>
      <c r="H2" s="5" t="s">
        <v>13</v>
      </c>
    </row>
    <row r="3" spans="1:8" ht="26.45" customHeight="1">
      <c r="A3" s="6" t="s">
        <v>17</v>
      </c>
      <c r="B3" s="45" t="s">
        <v>8</v>
      </c>
      <c r="C3" s="46"/>
      <c r="D3" s="46"/>
      <c r="E3" s="46"/>
      <c r="F3" s="46"/>
      <c r="G3" s="46"/>
      <c r="H3" s="46"/>
    </row>
    <row r="4" spans="1:8" ht="126.6" customHeight="1">
      <c r="A4" s="7">
        <v>1</v>
      </c>
      <c r="B4" s="8" t="s">
        <v>48</v>
      </c>
      <c r="C4" s="22"/>
      <c r="D4" s="23"/>
      <c r="E4" s="22" t="s">
        <v>4</v>
      </c>
      <c r="F4" s="24">
        <v>14</v>
      </c>
      <c r="G4" s="25"/>
      <c r="H4" s="26">
        <f>G4*F4</f>
        <v>0</v>
      </c>
    </row>
    <row r="5" spans="1:8" ht="18" customHeight="1">
      <c r="A5" s="7">
        <v>2</v>
      </c>
      <c r="B5" s="8" t="s">
        <v>23</v>
      </c>
      <c r="C5" s="24"/>
      <c r="D5" s="27"/>
      <c r="E5" s="22" t="s">
        <v>4</v>
      </c>
      <c r="F5" s="24">
        <v>14</v>
      </c>
      <c r="G5" s="25"/>
      <c r="H5" s="26">
        <f>G5*F5</f>
        <v>0</v>
      </c>
    </row>
    <row r="6" spans="1:8" ht="93.6" customHeight="1">
      <c r="A6" s="9">
        <v>3</v>
      </c>
      <c r="B6" s="8" t="s">
        <v>22</v>
      </c>
      <c r="C6" s="22"/>
      <c r="D6" s="22"/>
      <c r="E6" s="22" t="s">
        <v>4</v>
      </c>
      <c r="F6" s="24">
        <v>1</v>
      </c>
      <c r="G6" s="26"/>
      <c r="H6" s="26">
        <f t="shared" ref="H6:H12" si="0">G6*F6</f>
        <v>0</v>
      </c>
    </row>
    <row r="7" spans="1:8" ht="48.6" customHeight="1">
      <c r="A7" s="7">
        <v>4</v>
      </c>
      <c r="B7" s="8" t="s">
        <v>24</v>
      </c>
      <c r="C7" s="28"/>
      <c r="D7" s="28"/>
      <c r="E7" s="22" t="s">
        <v>4</v>
      </c>
      <c r="F7" s="29">
        <v>3</v>
      </c>
      <c r="G7" s="26"/>
      <c r="H7" s="26">
        <f t="shared" si="0"/>
        <v>0</v>
      </c>
    </row>
    <row r="8" spans="1:8" ht="155.44999999999999" customHeight="1">
      <c r="A8" s="7">
        <v>5</v>
      </c>
      <c r="B8" s="10" t="s">
        <v>25</v>
      </c>
      <c r="C8" s="31"/>
      <c r="D8" s="22"/>
      <c r="E8" s="22" t="s">
        <v>4</v>
      </c>
      <c r="F8" s="24">
        <v>1</v>
      </c>
      <c r="G8" s="26"/>
      <c r="H8" s="26">
        <f t="shared" si="0"/>
        <v>0</v>
      </c>
    </row>
    <row r="9" spans="1:8" ht="42.6" customHeight="1">
      <c r="A9" s="9">
        <v>6</v>
      </c>
      <c r="B9" s="10" t="s">
        <v>26</v>
      </c>
      <c r="C9" s="22"/>
      <c r="D9" s="22"/>
      <c r="E9" s="22" t="s">
        <v>4</v>
      </c>
      <c r="F9" s="30">
        <v>1</v>
      </c>
      <c r="G9" s="26"/>
      <c r="H9" s="26">
        <f t="shared" si="0"/>
        <v>0</v>
      </c>
    </row>
    <row r="10" spans="1:8" ht="401.25" customHeight="1">
      <c r="A10" s="7">
        <v>7</v>
      </c>
      <c r="B10" s="10" t="s">
        <v>54</v>
      </c>
      <c r="C10" s="22"/>
      <c r="D10" s="22"/>
      <c r="E10" s="22" t="s">
        <v>4</v>
      </c>
      <c r="F10" s="30">
        <v>1</v>
      </c>
      <c r="G10" s="26"/>
      <c r="H10" s="26">
        <f t="shared" si="0"/>
        <v>0</v>
      </c>
    </row>
    <row r="11" spans="1:8" ht="174" customHeight="1">
      <c r="A11" s="7">
        <v>8</v>
      </c>
      <c r="B11" s="10" t="s">
        <v>55</v>
      </c>
      <c r="C11" s="22"/>
      <c r="D11" s="22"/>
      <c r="E11" s="22" t="s">
        <v>4</v>
      </c>
      <c r="F11" s="30">
        <v>1</v>
      </c>
      <c r="G11" s="26"/>
      <c r="H11" s="26">
        <f t="shared" si="0"/>
        <v>0</v>
      </c>
    </row>
    <row r="12" spans="1:8" ht="42.6" customHeight="1">
      <c r="A12" s="9">
        <v>9</v>
      </c>
      <c r="B12" s="10" t="s">
        <v>56</v>
      </c>
      <c r="C12" s="22"/>
      <c r="D12" s="22"/>
      <c r="E12" s="22" t="s">
        <v>4</v>
      </c>
      <c r="F12" s="30">
        <v>1</v>
      </c>
      <c r="G12" s="26"/>
      <c r="H12" s="26">
        <f t="shared" si="0"/>
        <v>0</v>
      </c>
    </row>
    <row r="13" spans="1:8" ht="123.75">
      <c r="A13" s="7">
        <v>10</v>
      </c>
      <c r="B13" s="8" t="s">
        <v>57</v>
      </c>
      <c r="C13" s="39"/>
      <c r="D13" s="39"/>
      <c r="E13" s="22" t="s">
        <v>4</v>
      </c>
      <c r="F13" s="24">
        <v>2</v>
      </c>
      <c r="G13" s="25"/>
      <c r="H13" s="26">
        <f>G13*F13</f>
        <v>0</v>
      </c>
    </row>
    <row r="14" spans="1:8" ht="157.5">
      <c r="A14" s="7">
        <v>11</v>
      </c>
      <c r="B14" s="8" t="s">
        <v>28</v>
      </c>
      <c r="C14" s="39"/>
      <c r="D14" s="39"/>
      <c r="E14" s="22" t="s">
        <v>4</v>
      </c>
      <c r="F14" s="24">
        <v>1</v>
      </c>
      <c r="G14" s="25"/>
      <c r="H14" s="26">
        <f t="shared" ref="H14:H24" si="1">G14*F14</f>
        <v>0</v>
      </c>
    </row>
    <row r="15" spans="1:8" ht="45">
      <c r="A15" s="9">
        <v>12</v>
      </c>
      <c r="B15" s="8" t="s">
        <v>29</v>
      </c>
      <c r="C15" s="39"/>
      <c r="D15" s="39"/>
      <c r="E15" s="22" t="s">
        <v>4</v>
      </c>
      <c r="F15" s="24">
        <v>1</v>
      </c>
      <c r="G15" s="25"/>
      <c r="H15" s="26">
        <f t="shared" si="1"/>
        <v>0</v>
      </c>
    </row>
    <row r="16" spans="1:8" ht="213.75">
      <c r="A16" s="7">
        <v>13</v>
      </c>
      <c r="B16" s="8" t="s">
        <v>30</v>
      </c>
      <c r="C16" s="39"/>
      <c r="D16" s="39"/>
      <c r="E16" s="22" t="s">
        <v>4</v>
      </c>
      <c r="F16" s="24">
        <v>1</v>
      </c>
      <c r="G16" s="25"/>
      <c r="H16" s="26">
        <f t="shared" si="1"/>
        <v>0</v>
      </c>
    </row>
    <row r="17" spans="1:8" ht="45">
      <c r="A17" s="7">
        <v>14</v>
      </c>
      <c r="B17" s="8" t="s">
        <v>31</v>
      </c>
      <c r="C17" s="39"/>
      <c r="D17" s="39"/>
      <c r="E17" s="22" t="s">
        <v>4</v>
      </c>
      <c r="F17" s="24">
        <v>30</v>
      </c>
      <c r="G17" s="25"/>
      <c r="H17" s="26">
        <f t="shared" si="1"/>
        <v>0</v>
      </c>
    </row>
    <row r="18" spans="1:8" ht="45">
      <c r="A18" s="9">
        <v>15</v>
      </c>
      <c r="B18" s="8" t="s">
        <v>32</v>
      </c>
      <c r="C18" s="39"/>
      <c r="D18" s="39"/>
      <c r="E18" s="22" t="s">
        <v>4</v>
      </c>
      <c r="F18" s="24">
        <v>1</v>
      </c>
      <c r="G18" s="25"/>
      <c r="H18" s="26">
        <f t="shared" si="1"/>
        <v>0</v>
      </c>
    </row>
    <row r="19" spans="1:8" ht="180">
      <c r="A19" s="7">
        <v>16</v>
      </c>
      <c r="B19" s="8" t="s">
        <v>33</v>
      </c>
      <c r="C19" s="39"/>
      <c r="D19" s="39"/>
      <c r="E19" s="22" t="s">
        <v>4</v>
      </c>
      <c r="F19" s="24">
        <v>2</v>
      </c>
      <c r="G19" s="25"/>
      <c r="H19" s="26">
        <f t="shared" si="1"/>
        <v>0</v>
      </c>
    </row>
    <row r="20" spans="1:8" ht="217.5" customHeight="1">
      <c r="A20" s="7">
        <v>17</v>
      </c>
      <c r="B20" s="8" t="s">
        <v>34</v>
      </c>
      <c r="C20" s="39"/>
      <c r="D20" s="39"/>
      <c r="E20" s="22" t="s">
        <v>4</v>
      </c>
      <c r="F20" s="24">
        <v>1</v>
      </c>
      <c r="G20" s="25"/>
      <c r="H20" s="26">
        <f t="shared" si="1"/>
        <v>0</v>
      </c>
    </row>
    <row r="21" spans="1:8" ht="80.45" customHeight="1">
      <c r="A21" s="9">
        <v>18</v>
      </c>
      <c r="B21" s="8" t="s">
        <v>35</v>
      </c>
      <c r="C21" s="39"/>
      <c r="D21" s="39"/>
      <c r="E21" s="22" t="s">
        <v>4</v>
      </c>
      <c r="F21" s="24">
        <v>2</v>
      </c>
      <c r="G21" s="25"/>
      <c r="H21" s="26">
        <f t="shared" si="1"/>
        <v>0</v>
      </c>
    </row>
    <row r="22" spans="1:8" ht="23.45" customHeight="1">
      <c r="A22" s="7">
        <v>19</v>
      </c>
      <c r="B22" s="8" t="s">
        <v>36</v>
      </c>
      <c r="C22" s="39"/>
      <c r="D22" s="39"/>
      <c r="E22" s="22" t="s">
        <v>4</v>
      </c>
      <c r="F22" s="24">
        <v>2</v>
      </c>
      <c r="G22" s="25"/>
      <c r="H22" s="26">
        <f t="shared" si="1"/>
        <v>0</v>
      </c>
    </row>
    <row r="23" spans="1:8" ht="98.45" customHeight="1">
      <c r="A23" s="7">
        <v>20</v>
      </c>
      <c r="B23" s="8" t="s">
        <v>37</v>
      </c>
      <c r="C23" s="39"/>
      <c r="D23" s="39"/>
      <c r="E23" s="22" t="s">
        <v>4</v>
      </c>
      <c r="F23" s="24">
        <v>2</v>
      </c>
      <c r="G23" s="25"/>
      <c r="H23" s="26">
        <f t="shared" si="1"/>
        <v>0</v>
      </c>
    </row>
    <row r="24" spans="1:8" ht="135">
      <c r="A24" s="9">
        <v>21</v>
      </c>
      <c r="B24" s="8" t="s">
        <v>38</v>
      </c>
      <c r="C24" s="39"/>
      <c r="D24" s="39"/>
      <c r="E24" s="22" t="s">
        <v>4</v>
      </c>
      <c r="F24" s="24">
        <v>1</v>
      </c>
      <c r="G24" s="25"/>
      <c r="H24" s="26">
        <f t="shared" si="1"/>
        <v>0</v>
      </c>
    </row>
    <row r="25" spans="1:8">
      <c r="A25" s="40" t="s">
        <v>51</v>
      </c>
      <c r="B25" s="40"/>
      <c r="C25" s="40"/>
      <c r="D25" s="40"/>
      <c r="E25" s="40"/>
      <c r="F25" s="40"/>
      <c r="G25" s="41">
        <f>SUM(H4:H24)</f>
        <v>0</v>
      </c>
      <c r="H25" s="42"/>
    </row>
    <row r="26" spans="1:8">
      <c r="A26" s="40" t="s">
        <v>52</v>
      </c>
      <c r="B26" s="40"/>
      <c r="C26" s="40"/>
      <c r="D26" s="40"/>
      <c r="E26" s="40"/>
      <c r="F26" s="40"/>
      <c r="G26" s="41">
        <f>G25+(G25*0.25)</f>
        <v>0</v>
      </c>
      <c r="H26" s="42"/>
    </row>
  </sheetData>
  <mergeCells count="6">
    <mergeCell ref="A25:F25"/>
    <mergeCell ref="G25:H25"/>
    <mergeCell ref="A26:F26"/>
    <mergeCell ref="G26:H26"/>
    <mergeCell ref="B1:H1"/>
    <mergeCell ref="B3:H3"/>
  </mergeCells>
  <conditionalFormatting sqref="F7">
    <cfRule type="cellIs" dxfId="0" priority="4" stopIfTrue="1" operator="equal">
      <formula>0</formula>
    </cfRule>
  </conditionalFormatting>
  <pageMargins left="0.70866141732283472" right="0.70866141732283472" top="0.74803149606299213" bottom="0.74803149606299213" header="0.31496062992125984" footer="0.31496062992125984"/>
  <pageSetup paperSize="9" orientation="landscape" r:id="rId1"/>
  <rowBreaks count="2" manualBreakCount="2">
    <brk id="13" max="16383" man="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F95A-8B49-4CFF-955E-BDD81A7616A6}">
  <dimension ref="A1:H10"/>
  <sheetViews>
    <sheetView tabSelected="1" workbookViewId="0">
      <selection activeCell="B1" sqref="B1:H1"/>
    </sheetView>
  </sheetViews>
  <sheetFormatPr defaultRowHeight="12.75"/>
  <cols>
    <col min="2" max="2" width="68.28515625" customWidth="1"/>
  </cols>
  <sheetData>
    <row r="1" spans="1:8" ht="15">
      <c r="A1" s="1" t="s">
        <v>15</v>
      </c>
      <c r="B1" s="43" t="s">
        <v>59</v>
      </c>
      <c r="C1" s="44"/>
      <c r="D1" s="44"/>
      <c r="E1" s="44"/>
      <c r="F1" s="44"/>
      <c r="G1" s="44"/>
      <c r="H1" s="44"/>
    </row>
    <row r="2" spans="1:8" ht="22.5">
      <c r="A2" s="2" t="s">
        <v>0</v>
      </c>
      <c r="B2" s="2" t="s">
        <v>1</v>
      </c>
      <c r="C2" s="3" t="s">
        <v>9</v>
      </c>
      <c r="D2" s="3" t="s">
        <v>16</v>
      </c>
      <c r="E2" s="2" t="s">
        <v>2</v>
      </c>
      <c r="F2" s="4" t="s">
        <v>3</v>
      </c>
      <c r="G2" s="5" t="s">
        <v>12</v>
      </c>
      <c r="H2" s="5" t="s">
        <v>13</v>
      </c>
    </row>
    <row r="3" spans="1:8" ht="24.6" customHeight="1">
      <c r="A3" s="11">
        <v>2</v>
      </c>
      <c r="B3" s="47" t="s">
        <v>11</v>
      </c>
      <c r="C3" s="46"/>
      <c r="D3" s="46"/>
      <c r="E3" s="46"/>
      <c r="F3" s="46"/>
      <c r="G3" s="46"/>
      <c r="H3" s="46"/>
    </row>
    <row r="4" spans="1:8" ht="22.15" customHeight="1">
      <c r="A4" s="12">
        <v>1</v>
      </c>
      <c r="B4" s="13" t="s">
        <v>39</v>
      </c>
      <c r="C4" s="31"/>
      <c r="D4" s="31"/>
      <c r="E4" s="33" t="s">
        <v>5</v>
      </c>
      <c r="F4" s="34">
        <v>950</v>
      </c>
      <c r="G4" s="32"/>
      <c r="H4" s="32">
        <f>G4*F4</f>
        <v>0</v>
      </c>
    </row>
    <row r="5" spans="1:8" ht="24" customHeight="1">
      <c r="A5" s="12">
        <v>2</v>
      </c>
      <c r="B5" s="13" t="s">
        <v>40</v>
      </c>
      <c r="C5" s="31"/>
      <c r="D5" s="31"/>
      <c r="E5" s="33" t="s">
        <v>5</v>
      </c>
      <c r="F5" s="34">
        <v>250</v>
      </c>
      <c r="G5" s="32"/>
      <c r="H5" s="32">
        <f t="shared" ref="H5:H8" si="0">G5*F5</f>
        <v>0</v>
      </c>
    </row>
    <row r="6" spans="1:8" ht="22.5">
      <c r="A6" s="12">
        <f>A5+1</f>
        <v>3</v>
      </c>
      <c r="B6" s="13" t="s">
        <v>41</v>
      </c>
      <c r="C6" s="31"/>
      <c r="D6" s="31"/>
      <c r="E6" s="33" t="s">
        <v>5</v>
      </c>
      <c r="F6" s="34">
        <v>170</v>
      </c>
      <c r="G6" s="32"/>
      <c r="H6" s="32">
        <f t="shared" si="0"/>
        <v>0</v>
      </c>
    </row>
    <row r="7" spans="1:8" ht="22.5">
      <c r="A7" s="12">
        <v>4</v>
      </c>
      <c r="B7" s="13" t="s">
        <v>42</v>
      </c>
      <c r="C7" s="31"/>
      <c r="D7" s="31"/>
      <c r="E7" s="33" t="s">
        <v>5</v>
      </c>
      <c r="F7" s="34">
        <v>120</v>
      </c>
      <c r="G7" s="32"/>
      <c r="H7" s="32">
        <f t="shared" si="0"/>
        <v>0</v>
      </c>
    </row>
    <row r="8" spans="1:8" ht="22.5">
      <c r="A8" s="12">
        <v>5</v>
      </c>
      <c r="B8" s="13" t="s">
        <v>43</v>
      </c>
      <c r="C8" s="31"/>
      <c r="D8" s="31"/>
      <c r="E8" s="33" t="s">
        <v>5</v>
      </c>
      <c r="F8" s="34">
        <v>1</v>
      </c>
      <c r="G8" s="32"/>
      <c r="H8" s="32">
        <f t="shared" si="0"/>
        <v>0</v>
      </c>
    </row>
    <row r="9" spans="1:8">
      <c r="A9" s="40" t="s">
        <v>44</v>
      </c>
      <c r="B9" s="40"/>
      <c r="C9" s="40"/>
      <c r="D9" s="40"/>
      <c r="E9" s="40"/>
      <c r="F9" s="40"/>
      <c r="G9" s="41">
        <f>SUM(H4:H8)</f>
        <v>0</v>
      </c>
      <c r="H9" s="42"/>
    </row>
    <row r="10" spans="1:8">
      <c r="A10" s="40" t="s">
        <v>45</v>
      </c>
      <c r="B10" s="40"/>
      <c r="C10" s="40"/>
      <c r="D10" s="40"/>
      <c r="E10" s="40"/>
      <c r="F10" s="40"/>
      <c r="G10" s="41">
        <f>G9+(G9*0.25)</f>
        <v>0</v>
      </c>
      <c r="H10" s="42"/>
    </row>
  </sheetData>
  <mergeCells count="6">
    <mergeCell ref="A10:F10"/>
    <mergeCell ref="G10:H10"/>
    <mergeCell ref="B1:H1"/>
    <mergeCell ref="B3:H3"/>
    <mergeCell ref="A9:F9"/>
    <mergeCell ref="G9:H9"/>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4BAC-77FC-4B2B-83F5-3FC6594E8322}">
  <dimension ref="A2:H8"/>
  <sheetViews>
    <sheetView workbookViewId="0">
      <selection activeCell="M14" sqref="M14"/>
    </sheetView>
  </sheetViews>
  <sheetFormatPr defaultRowHeight="12.75"/>
  <cols>
    <col min="2" max="2" width="54.140625" customWidth="1"/>
  </cols>
  <sheetData>
    <row r="2" spans="1:8" ht="15">
      <c r="A2" s="1" t="s">
        <v>15</v>
      </c>
      <c r="B2" s="43" t="s">
        <v>59</v>
      </c>
      <c r="C2" s="44"/>
      <c r="D2" s="44"/>
      <c r="E2" s="44"/>
      <c r="F2" s="44"/>
      <c r="G2" s="44"/>
      <c r="H2" s="44"/>
    </row>
    <row r="3" spans="1:8" ht="22.5">
      <c r="A3" s="2" t="s">
        <v>0</v>
      </c>
      <c r="B3" s="2" t="s">
        <v>1</v>
      </c>
      <c r="C3" s="3" t="s">
        <v>9</v>
      </c>
      <c r="D3" s="3" t="s">
        <v>16</v>
      </c>
      <c r="E3" s="2" t="s">
        <v>2</v>
      </c>
      <c r="F3" s="4" t="s">
        <v>3</v>
      </c>
      <c r="G3" s="5" t="s">
        <v>12</v>
      </c>
      <c r="H3" s="5" t="s">
        <v>13</v>
      </c>
    </row>
    <row r="4" spans="1:8" ht="22.9" customHeight="1">
      <c r="A4" s="15">
        <v>3</v>
      </c>
      <c r="B4" s="48" t="s">
        <v>10</v>
      </c>
      <c r="C4" s="46"/>
      <c r="D4" s="46"/>
      <c r="E4" s="46"/>
      <c r="F4" s="46"/>
      <c r="G4" s="46"/>
      <c r="H4" s="46"/>
    </row>
    <row r="5" spans="1:8">
      <c r="A5" s="6" t="s">
        <v>49</v>
      </c>
      <c r="B5" s="49" t="s">
        <v>14</v>
      </c>
      <c r="C5" s="46"/>
      <c r="D5" s="46"/>
      <c r="E5" s="46"/>
      <c r="F5" s="46"/>
      <c r="G5" s="46"/>
      <c r="H5" s="46"/>
    </row>
    <row r="6" spans="1:8" ht="66" customHeight="1">
      <c r="A6" s="16">
        <v>1</v>
      </c>
      <c r="B6" s="17" t="s">
        <v>53</v>
      </c>
      <c r="C6" s="31" t="s">
        <v>6</v>
      </c>
      <c r="D6" s="31" t="s">
        <v>6</v>
      </c>
      <c r="E6" s="35" t="s">
        <v>7</v>
      </c>
      <c r="F6" s="36">
        <v>1</v>
      </c>
      <c r="G6" s="37"/>
      <c r="H6" s="38">
        <f>G6*F6</f>
        <v>0</v>
      </c>
    </row>
    <row r="7" spans="1:8">
      <c r="A7" s="40" t="s">
        <v>46</v>
      </c>
      <c r="B7" s="40"/>
      <c r="C7" s="40"/>
      <c r="D7" s="40"/>
      <c r="E7" s="40"/>
      <c r="F7" s="40"/>
      <c r="G7" s="41">
        <f>SUM(H6)</f>
        <v>0</v>
      </c>
      <c r="H7" s="42"/>
    </row>
    <row r="8" spans="1:8">
      <c r="A8" s="40" t="s">
        <v>47</v>
      </c>
      <c r="B8" s="40"/>
      <c r="C8" s="40"/>
      <c r="D8" s="40"/>
      <c r="E8" s="40"/>
      <c r="F8" s="40"/>
      <c r="G8" s="41">
        <f>G7+(G7*0.25)</f>
        <v>0</v>
      </c>
      <c r="H8" s="42"/>
    </row>
  </sheetData>
  <mergeCells count="7">
    <mergeCell ref="B2:H2"/>
    <mergeCell ref="A8:F8"/>
    <mergeCell ref="G8:H8"/>
    <mergeCell ref="B4:H4"/>
    <mergeCell ref="B5:H5"/>
    <mergeCell ref="A7:F7"/>
    <mergeCell ref="G7:H7"/>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
  <sheetViews>
    <sheetView workbookViewId="0">
      <selection activeCell="F17" sqref="F17"/>
    </sheetView>
  </sheetViews>
  <sheetFormatPr defaultRowHeight="12.75"/>
  <cols>
    <col min="1" max="1" width="4.5703125" bestFit="1" customWidth="1"/>
    <col min="6" max="6" width="34.85546875" customWidth="1"/>
    <col min="7" max="7" width="20.7109375" customWidth="1"/>
  </cols>
  <sheetData>
    <row r="1" spans="1:7" ht="15">
      <c r="A1" s="56" t="s">
        <v>21</v>
      </c>
      <c r="B1" s="57"/>
      <c r="C1" s="57"/>
      <c r="D1" s="57"/>
      <c r="E1" s="57"/>
      <c r="F1" s="57"/>
      <c r="G1" s="57"/>
    </row>
    <row r="2" spans="1:7">
      <c r="A2" s="18" t="s">
        <v>0</v>
      </c>
      <c r="B2" s="58" t="s">
        <v>1</v>
      </c>
      <c r="C2" s="59"/>
      <c r="D2" s="59"/>
      <c r="E2" s="59"/>
      <c r="F2" s="59"/>
      <c r="G2" s="19" t="s">
        <v>18</v>
      </c>
    </row>
    <row r="3" spans="1:7" ht="20.100000000000001" customHeight="1">
      <c r="A3" s="14">
        <v>1</v>
      </c>
      <c r="B3" s="60" t="s">
        <v>8</v>
      </c>
      <c r="C3" s="61"/>
      <c r="D3" s="61"/>
      <c r="E3" s="61"/>
      <c r="F3" s="61"/>
      <c r="G3" s="20">
        <v>0</v>
      </c>
    </row>
    <row r="4" spans="1:7" ht="20.100000000000001" customHeight="1">
      <c r="A4" s="14">
        <v>2</v>
      </c>
      <c r="B4" s="60" t="s">
        <v>50</v>
      </c>
      <c r="C4" s="61"/>
      <c r="D4" s="61"/>
      <c r="E4" s="61"/>
      <c r="F4" s="61"/>
      <c r="G4" s="20">
        <v>0</v>
      </c>
    </row>
    <row r="5" spans="1:7" ht="20.100000000000001" customHeight="1">
      <c r="A5" s="14">
        <v>3</v>
      </c>
      <c r="B5" s="53" t="s">
        <v>27</v>
      </c>
      <c r="C5" s="54"/>
      <c r="D5" s="54"/>
      <c r="E5" s="54"/>
      <c r="F5" s="55"/>
      <c r="G5" s="20">
        <v>0</v>
      </c>
    </row>
    <row r="6" spans="1:7" ht="20.100000000000001" customHeight="1">
      <c r="A6" s="50" t="s">
        <v>19</v>
      </c>
      <c r="B6" s="51"/>
      <c r="C6" s="51"/>
      <c r="D6" s="51"/>
      <c r="E6" s="51"/>
      <c r="F6" s="52"/>
      <c r="G6" s="21">
        <f>G3+G4+G5</f>
        <v>0</v>
      </c>
    </row>
    <row r="7" spans="1:7" ht="20.100000000000001" customHeight="1">
      <c r="A7" s="50" t="s">
        <v>20</v>
      </c>
      <c r="B7" s="51"/>
      <c r="C7" s="51"/>
      <c r="D7" s="51"/>
      <c r="E7" s="51"/>
      <c r="F7" s="52"/>
      <c r="G7" s="21">
        <f>G6+(G6*0.25)</f>
        <v>0</v>
      </c>
    </row>
  </sheetData>
  <mergeCells count="7">
    <mergeCell ref="A7:F7"/>
    <mergeCell ref="A6:F6"/>
    <mergeCell ref="B5:F5"/>
    <mergeCell ref="A1:G1"/>
    <mergeCell ref="B2:F2"/>
    <mergeCell ref="B3:F3"/>
    <mergeCell ref="B4:F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2</vt:i4>
      </vt:variant>
    </vt:vector>
  </HeadingPairs>
  <TitlesOfParts>
    <vt:vector size="6" baseType="lpstr">
      <vt:lpstr>OPREMA</vt:lpstr>
      <vt:lpstr>INSTALACIJA</vt:lpstr>
      <vt:lpstr>DOKUMENTACIJA</vt:lpstr>
      <vt:lpstr>REKAPITULACIJA</vt:lpstr>
      <vt:lpstr>OPREMA!Ispis_naslova</vt:lpstr>
      <vt:lpstr>OPREMA!Podrucje_ispisa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Ankica Sadarić</cp:lastModifiedBy>
  <cp:lastPrinted>2025-05-29T11:36:06Z</cp:lastPrinted>
  <dcterms:created xsi:type="dcterms:W3CDTF">2008-09-29T10:33:32Z</dcterms:created>
  <dcterms:modified xsi:type="dcterms:W3CDTF">2025-05-29T11:38:56Z</dcterms:modified>
</cp:coreProperties>
</file>